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793" windowHeight="12514" activeTab="0" tabRatio="600"/>
  </bookViews>
  <sheets>
    <sheet name="储备" sheetId="1" r:id="rId1"/>
    <sheet name="数据表" sheetId="2" r:id="rId2"/>
  </sheets>
  <definedNames>
    <definedName name="巩固三保障成果">'数据表'!$E$2:$E$16</definedName>
    <definedName name="项目管理费">'数据表'!$G$2</definedName>
    <definedName name="产业发展">'数据表'!$A$2:$A$23</definedName>
    <definedName name="乡村治理和精神文明建设">'数据表'!$F$2:$F$7</definedName>
    <definedName name="乡村建设行动">'数据表'!$C$2:$C$20</definedName>
    <definedName name="就业项目">'数据表'!$B$2:$B$12</definedName>
    <definedName name="其他">'数据表'!$H$2:$H$3</definedName>
    <definedName name="易地搬迁后扶">'数据表'!$D$2:$D$4</definedName>
    <definedName name="_xlnm._FilterDatabase" localSheetId="0" hidden="1">'储备'!A6:V193</definedName>
  </definedNames>
  <calcPr calcId="144525"/>
</workbook>
</file>

<file path=xl/sharedStrings.xml><?xml version="1.0" encoding="utf-8"?>
<sst xmlns="http://schemas.openxmlformats.org/spreadsheetml/2006/main" count="2267" uniqueCount="801">
  <si>
    <t>附件：</t>
  </si>
  <si>
    <t>南江县2023年度巩固拓展脱贫攻坚成果和乡村振兴项目实施计划</t>
  </si>
  <si>
    <t>序号</t>
  </si>
  <si>
    <t>项目名称</t>
  </si>
  <si>
    <t>项目库信息</t>
  </si>
  <si>
    <t>项目摘要</t>
  </si>
  <si>
    <t>实施时间</t>
  </si>
  <si>
    <t>项目总投资（万元）</t>
  </si>
  <si>
    <t>项目资金安排（万元）</t>
  </si>
  <si>
    <t>是否纳入脱贫县统筹整合范围</t>
  </si>
  <si>
    <t>项目实施单位</t>
  </si>
  <si>
    <t>项目库系统项目编号</t>
  </si>
  <si>
    <t>项目类型</t>
  </si>
  <si>
    <t>项目
二级类型</t>
  </si>
  <si>
    <t>项目
子类型</t>
  </si>
  <si>
    <t>项目地点</t>
  </si>
  <si>
    <t>项目内容及规模</t>
  </si>
  <si>
    <t>群众参与和利益联结机制</t>
  </si>
  <si>
    <t>是否跨年度项目</t>
  </si>
  <si>
    <t>实施年度</t>
  </si>
  <si>
    <t>拟安排资金年度</t>
  </si>
  <si>
    <t>以前年度已安排资金（万元）</t>
  </si>
  <si>
    <t>2023年安排财政衔接推进乡村振兴补助资金</t>
  </si>
  <si>
    <t>其他统筹整合财政涉农资金</t>
  </si>
  <si>
    <t>其他资金</t>
  </si>
  <si>
    <t>中央</t>
  </si>
  <si>
    <t>省级</t>
  </si>
  <si>
    <t>市级</t>
  </si>
  <si>
    <t>县级</t>
  </si>
  <si>
    <t>合计</t>
  </si>
  <si>
    <t>产业项目</t>
  </si>
  <si>
    <t>南江县黄羊产业发展项目</t>
  </si>
  <si>
    <t>生产项目</t>
  </si>
  <si>
    <t>养殖业基地</t>
  </si>
  <si>
    <t>南江县</t>
  </si>
  <si>
    <t>新建一级扩繁场2个、规模羊场（养殖规模达200只以上）32个、家庭羊场（养殖规模达100只以上）40个、养殖大户（养殖规模达50只上）320个；用于牧草基地、品种选育、品牌宣传及推广、保底收购等方面。</t>
  </si>
  <si>
    <t>吸纳脱贫人口就业约0.5万人，参与养羊、种草、建圈等环节进行务工，在羊场营运中采购已脱贫户的饲草饲料等农副产物等方式增加收入，通过规模场+家庭羊场+养殖大户，带动更多的脱贫户参与南江黄羊产业发展，实现户均增收5000元以上。</t>
  </si>
  <si>
    <t>否</t>
  </si>
  <si>
    <t>2023年</t>
  </si>
  <si>
    <t>是</t>
  </si>
  <si>
    <t>农业农村局</t>
  </si>
  <si>
    <t>南江县肉牛产业发展项目</t>
  </si>
  <si>
    <t>建圈舍3.2万平方、配套粪污处理设施3千立方米，养殖能繁母牛2260头。</t>
  </si>
  <si>
    <t>吸纳周边农户务工，带动约0.35万人参与肉牛产业发展，促进农民均增收2000元以上。</t>
  </si>
  <si>
    <t>南江县生猪产业发展项目</t>
  </si>
  <si>
    <t>建设圈舍12.2万平方、粪污处理设施设备1.2万立方，养殖生猪1.96万头。</t>
  </si>
  <si>
    <t>吸纳周边农户务工，带动约200多户农户参与生猪产业发展，促进农民增收约1500元以上。</t>
  </si>
  <si>
    <t>南江县稻鸭共生项目</t>
  </si>
  <si>
    <t>建设稻鸭基地3300亩，发展肉鸭1.8万只。</t>
  </si>
  <si>
    <t>通过发展到户产业，带动更多的农户参与稻鸭产业发展，促进农民增收800元以上。</t>
  </si>
  <si>
    <t>南江县稻渔共生项目</t>
  </si>
  <si>
    <t>新增稻渔共生基地500亩。完成稻渔基础设施建设（包括稻田标准化改造、养殖沟开挖、新建进排水渠、建设防洪设施、安装防逃设施等）、投放苗种、购买饲料和鱼药等。</t>
  </si>
  <si>
    <t>重点支持脱贫不稳定户、边缘易致贫户、突发严重困难户以及脱贫户发展稻鱼综合种养稳定增收3000元以上，有序带动周边其他农户发展稻渔综合种养。打造全产业链，提高农民收益500元以上，调动农民生产积极性。</t>
  </si>
  <si>
    <t>关路镇云顶村黄羊养殖项目</t>
  </si>
  <si>
    <t>关路镇云顶村</t>
  </si>
  <si>
    <t>新建扩繁场一处200㎡，新建干草棚10㎡，新建化粪池6㎡；新增黄羊养殖50只。</t>
  </si>
  <si>
    <t>吸纳就近群众就近务工8人，增加群众收入4万元；带动4户18人发展黄羊养殖，实现人均增收1000元；通过入股实现集体经济稳步增收。</t>
  </si>
  <si>
    <t>关路镇</t>
  </si>
  <si>
    <t>团结乡亭子村优质散养黑土鸡发展项目</t>
  </si>
  <si>
    <t>团结乡亭子村</t>
  </si>
  <si>
    <t>集体标准养殖场200亩，鸡舍1个，鸡笼3个（雏1、成1、蛋1），供料设备1套，供水设备1套，防疫医疗设施设备1套，采购旧院黑鸡鸡苗1000只。</t>
  </si>
  <si>
    <t>采用村集体场地外包发展的模式进行共同发乌鸡养殖，其中养殖户占比40%，村集体经济占比60%用于增加村集体经济。</t>
  </si>
  <si>
    <t>团结乡</t>
  </si>
  <si>
    <t>红光镇花石村新建肉牛养殖场项目</t>
  </si>
  <si>
    <t>红光镇花石村</t>
  </si>
  <si>
    <t>新建肉牛养殖场一个，建设圈舍500平方米，配套建设粪污处理设施设备（化粪池、干粪棚），种植，牧草，配套办公设备。新增母牛50头以上。</t>
  </si>
  <si>
    <t>带动农户20户参与肉牛养殖实现增收，增加农户收入，壮大村集体经济。提供各类就业岗位20余个，促进农户增收。</t>
  </si>
  <si>
    <t>红光镇</t>
  </si>
  <si>
    <t>天池镇红豆村饲养肉牛养殖项目</t>
  </si>
  <si>
    <t>天池镇红豆村</t>
  </si>
  <si>
    <t>新建养牛场一个，面积6000㎡。养殖200头牛的圈舍及配套设施</t>
  </si>
  <si>
    <t>带动85户就近务工，人均增收100元以上，促进集体经济增收人约20000元。</t>
  </si>
  <si>
    <t>天池镇</t>
  </si>
  <si>
    <t>侯家镇白珠村肉牛产业发展项目</t>
  </si>
  <si>
    <t>侯家镇白珠村</t>
  </si>
  <si>
    <t>购买能繁母牛8头，种公牛1头、肉牛6头，圈舍改造150平方米</t>
  </si>
  <si>
    <t>吸收当地群众务工10人，发展村集体经济，发展分红模式。</t>
  </si>
  <si>
    <t>侯家镇</t>
  </si>
  <si>
    <t>双流镇菩船村集体经济规模羊场建设项目</t>
  </si>
  <si>
    <t>双流镇菩船村</t>
  </si>
  <si>
    <t>新建标准化羊舍1栋330㎡；新建附属工程：干草棚及管理用房利用原教学楼维修78.89㎡、干粪棚26㎡、青储池20m³、蓄水池20m³、运动场446㎡、新建道路15m</t>
  </si>
  <si>
    <t>通过新建规模黄羊养殖场一处，养殖南江黄羊400头，以“借羊还羊”的模式带动周边群众50户发展养殖南江黄羊1000头，人均可增收达到1000元。</t>
  </si>
  <si>
    <t>双流镇</t>
  </si>
  <si>
    <t>神门乡草坝村黄羊养殖项目</t>
  </si>
  <si>
    <t>神门乡草坝村</t>
  </si>
  <si>
    <t>建立黄羊养殖场2个400平方米，养殖南江黄羊200只  </t>
  </si>
  <si>
    <t>壮大村级集体经济，带动群众南江黄羊养殖积极性，促进群众就近务工就业200人次，增加群众务工收入1500以上。</t>
  </si>
  <si>
    <t>神门乡</t>
  </si>
  <si>
    <t>天宫村集体经济肉牛养殖项目</t>
  </si>
  <si>
    <t>高塔镇天宫村</t>
  </si>
  <si>
    <t>建设肉牛养殖场圈舍1000㎡，配套化粪池100m³和干粪棚100㎡</t>
  </si>
  <si>
    <t>天宫村民委员会与业主按照注入资金所占投资的比例对项目发展经营中所产生的纯利润按比例进行分红。</t>
  </si>
  <si>
    <t>高塔镇</t>
  </si>
  <si>
    <t>云顶镇黑潭村特色种养项目</t>
  </si>
  <si>
    <t xml:space="preserve">
种植业基地</t>
  </si>
  <si>
    <t>云顶镇黑潭村</t>
  </si>
  <si>
    <t>1.流转高产李子园50亩，并进行全面管护（修枝、除草、施肥等），建设园区围护设施1.5km、灌溉管网2.5km。 2.管护无花果45亩（修枝、除草、施肥等），并全面套种安徽科农西瓜、建设园区围护设施1.6km。 3.流转土地40亩，全面种植蔬菜、豇豆。</t>
  </si>
  <si>
    <t>发展庭院经济带动50余群众务工、流转农户土地40亩，带动农户人均增收1000元以上。</t>
  </si>
  <si>
    <t>云顶镇</t>
  </si>
  <si>
    <t>南江县脱贫群众高质量发展庭院经济</t>
  </si>
  <si>
    <t>高质量庭院经济</t>
  </si>
  <si>
    <t>庭院特色种养殖</t>
  </si>
  <si>
    <t>鼓励引导有条件、有意愿的脱贫人口、监测对象发展高质量庭院经济。</t>
  </si>
  <si>
    <t>乡村振兴局</t>
  </si>
  <si>
    <t>南江县监测对象到户项目</t>
  </si>
  <si>
    <t>其他</t>
  </si>
  <si>
    <t>支持1252人未消除风险监测帮扶对象发展到户项目。</t>
  </si>
  <si>
    <t>杨坝镇赤卫村肉牛养殖项目（易地搬迁后扶）</t>
  </si>
  <si>
    <t>杨坝镇赤卫村</t>
  </si>
  <si>
    <t>新建肉牛舍长30米、宽10米、中间过道1.5米，共计300平方米，其中双面肉牛槽（槽宽60厘米、高75厘米、槽深25厘米），每只肉牛间隔1.2米，地面斜坡15度。配套设施（饲料棚、化粪池）建设用地需长25米、宽8米、高4.5米；共计200平方米。购买能繁母牛2头，种公牛1头、肉牛4头。</t>
  </si>
  <si>
    <t>可为聚居点搬迁群众提供长期就业岗位和阶段性就业岗位20余个，人均务工收入增加3000元以上。带动赤卫村周边农户农业种植发展，定点优先回收赤卫村养牛饲料，带动群众务农增收，户均增收1000元以上。</t>
  </si>
  <si>
    <t>南江县茶叶产业发展项目</t>
  </si>
  <si>
    <t>种植业基地</t>
  </si>
  <si>
    <t>新建茶叶示范基地300亩，新建远程绿色防控监测平台1个，建设茶叶加工厂房3400m2及自动化生产线2条、新建农产品产地冷藏保鲜设施2000m³、配置冷链运输车1辆，打造艺术茶园300亩，建设南江大叶茶博物馆1座，建立院士专家工作站，新建3米宽产业路1公里、1.5米宽耕作道3公里，并完善相关设施（乐山村茶叶示范基地产业路1公里）。培育丰产茶园10000亩，建设南江大叶茶资源圃1个（60亩）、改造提升黄草坪科研示范基地茶园200亩及加工厂房、生产线建设，加工夏秋茶加工500吨，实施种养循环，推进绿色发展。</t>
  </si>
  <si>
    <t>可常年带动周边群众2000人务工，发放劳务报酬30万元。茶园机械化管理有效推广，可有效降低茶园管理、鲜叶采摘的劳动力成本，亩平节支800元以上。进一步提高群众自主管护茶园的积极性，收购茶农鲜叶50吨，预计茶农收益110万元。</t>
  </si>
  <si>
    <t>南江县核桃产业发展项目</t>
  </si>
  <si>
    <t>栽植核桃19.49万株，其中：成片栽植9个乡镇5653.3亩11.3万株；断档补缺、零星栽植16个乡镇8.19万株。新建基地管护5个乡镇4814亩；丰产培育12个乡镇5426.9亩；品种改良2个乡镇375.6亩；经营主体创建农业品牌1个（“南江核桃油”获国家地理标志证明商标）。</t>
  </si>
  <si>
    <t>平均水平每个村集体奖补3.4万元，带动2060户农户发展核桃产业增收，人均增加务工收入2000元，通过奖补经营主体创建农业品牌，提高南江核桃知名度、创造品牌价值。</t>
  </si>
  <si>
    <t>林业局</t>
  </si>
  <si>
    <t>南江县县级林业园区奖补</t>
  </si>
  <si>
    <t>配套设施项目</t>
  </si>
  <si>
    <t>产业园（区）</t>
  </si>
  <si>
    <t>建成园区公路、作业道30公里，加工厂1个，科研培训基地“一圃三园两基地”，水肥一体200亩。</t>
  </si>
  <si>
    <t>开发系列产品32项，核桃就近加工率达70%。创新"林长+龙头企业+村集体经济组织+农户”模式，培育专合社5家，带动周边乡镇发展核桃，探索“721”和“541"利益联结机制</t>
  </si>
  <si>
    <t>南江县银花产业发展项目</t>
  </si>
  <si>
    <t>金银花丰产基地建设6000亩，新建金银花加工厂5座、厂房面积2000平方米、加工生产线5条；基础科研等。</t>
  </si>
  <si>
    <t>一是群众参与建设，增加劳务收入；二是加工厂业主保底收购脱贫户鲜花、叶片，保障农户收益；三是脱贫户进厂务工。实现户均收入增加3000元。</t>
  </si>
  <si>
    <t>南江县翡翠米产业基地建设</t>
  </si>
  <si>
    <t>数字化粮油产业基地建设1个；稻米精深加工生产线；新型主体培育、品牌打造、宣传推介等。</t>
  </si>
  <si>
    <t>吸纳群众务工，收购农户产品，保障或增加种植农户种植收益。可提供当地就业人数300余人，带动120户农户户均增收300元。</t>
  </si>
  <si>
    <t>南江县“翡翠米”良种繁育中心项目</t>
  </si>
  <si>
    <t>建设翡翠米核心优质品种培育实验室100平米，购置并安装智能精米机、种子吹风仪、种子催芽器、智能考种仪、水份仪、测距仪、恒温干燥箱、人工气候箱、电子显微镜、电子天平等其他仪器设备22台（套），聘请四川省农业科学院、四川农业大学等院校专家5人，成立南江优质稻米良种繁育研究中心，开展南江县优质特色水稻新品种培育与应用。</t>
  </si>
  <si>
    <t>1、试验用地流转费700元/亩，50亩试验地农户共获得流转费3.5万元。2、劳务用工1200元/亩，50亩试验地农户共获得6万元。3、免费提供给农户水稻种子、农药、肥料、薄膜等物资。4、水稻成熟收获后，农户获得谷子。5、免费提供技术指导，农户获得水稻繁育新技术。</t>
  </si>
  <si>
    <t>省级现代粮油园区庭院产业发展</t>
  </si>
  <si>
    <t>长赤镇、红光镇</t>
  </si>
  <si>
    <t>改造农户庭院418户。改造产业发展耕作道路12800米；建设农户小庭园，即小菜园、小果园，发展庭院经济。设置木栅栏8000米、砖砌小庭园3200平方米、土地整理3900立方米。</t>
  </si>
  <si>
    <t>规范提升产业园32亩，提升产业园葡萄质量及产量，从而增加村集体年收入；可提供10余个就业岗位，带动群众务工就业，通时引导周边群众持续增收，带动周边乡村旅游和农家乐发展。</t>
  </si>
  <si>
    <t>南江县县级农业园区奖补</t>
  </si>
  <si>
    <t>培育认定县三星级园区3个，升4星级园区1个，升五星级园区1个</t>
  </si>
  <si>
    <t>吸纳周边农户务工50人，人均增收3000元，带动区域内农户发展旅游产业，促进农民均增收500元以上。</t>
  </si>
  <si>
    <t>南江县高山蔬菜产业发展项目</t>
  </si>
  <si>
    <t>建设高山露地蔬菜核心基地2000亩，带动周边发展蔬菜8000亩，实现10000亩高山露地蔬菜种植目标，培育蔬菜苗70万株。</t>
  </si>
  <si>
    <t>建立“村集体+农户”的模式，吸引当地群众务工，带动农民100余人、脱贫人口数35人。</t>
  </si>
  <si>
    <t>南江县粮油产业农机化发展奖补项目</t>
  </si>
  <si>
    <t>每个乡镇组织有意愿、有能力的村集体组建大、中、小型农机助耕队，购置水稻生产所需的农业机械及相关设备。对无人耕种收归村集体的撂荒耕地，通过农机助耕队统一集中整治，并连续三年种上以水稻为主的粮食农作物面积达到50亩以上。</t>
  </si>
  <si>
    <t>群众可加入农机助耕队成为助耕队员，开展作业服务增加收入，工资收入增收2000元以上；农机助耕队整治撂荒耕地近800亩以上，扩大粮食种植面积增加农户收入，群众通过助耕队的收益实现入股分红，人均收益3000元以上；农机助耕队开展代耕代种社会化作业服务，减少农户种粮成本，进一步提高种粮收益，促进农户增收2000元以上。</t>
  </si>
  <si>
    <t>南江县支持云顶茶叶产业强镇计划</t>
  </si>
  <si>
    <t>1.新建茶园基地耕作道3公里，茶叶鲜叶交易点2个。
2.改（扩）建蓄水池3口。
3.建设2000亩茶叶科技示范园，安装杀虫灯40盏及可降解黄红板5万片。
4.建设1200亩远程绿色防控监测平台。
5.培育丰产示范基地6000亩。
6.新建云顶茶村（小地名黄泥包）标准化茶叶联合加工厂1个。
7.与中国农业科学院茶叶研究所、四川省农业科学院茶叶研究所合作，研发南江大叶茶绿茶、红茶特色单品。</t>
  </si>
  <si>
    <t>采取“集体经济组织+农户”“专合社+农户”“龙头企业+专合社+集体经济组织+农户（脱贫户）”等利益联结模式，带动农户（脱贫户）参与主导产业全产业链增值收益，壮大当地集体经济发展，带动云顶茶叶产业发展，依托云顶茶乡4A级旅游区吸引休闲农业和乡村旅游资源开发经营、农村民间工艺及制品开发经营等。进一步推动茶产业与文化、旅游、教育、康养等产业渗透融合，培育新产业新业态新模式，把全产业链增值收益、就业岗位更多留给茶农，促进农民增收。</t>
  </si>
  <si>
    <t>南江县乡村旅游</t>
  </si>
  <si>
    <t>休闲农业与乡村旅游</t>
  </si>
  <si>
    <t>依托星空民宿联盟改造现有民居，统一规划设计、建设标准、管理运营，增加床位350个；定期开展《巴山背二歌》、《巴山婚俗》等代表性非遗项目传习和表演，深挖巴山民俗、传统技艺和岳式精忠孝道文化内涵，对现有非物质文化传习基地进行提升建设。</t>
  </si>
  <si>
    <t>可有效提升南江县乡村旅游服务效能和乡村旅游产品知名度、美誉度，推动打开南江乡村旅游新格局，实现村民增加旅游收入5000元以上。</t>
  </si>
  <si>
    <t>文广旅局</t>
  </si>
  <si>
    <t>南江县农旅融合示范产业</t>
  </si>
  <si>
    <t>赤溪镇西厢村</t>
  </si>
  <si>
    <t>旅游民宿改造及产业形象提升，对西厢村、文昌村核心区域沿线无人居住的10户土坯房进行拆除，193处民宿进行改造，90户庭院进行美化。</t>
  </si>
  <si>
    <t>吸纳周边农户务工50人，人均增收5000元，带动区域内农户发展旅游产业，促进农民均增收500元以上。</t>
  </si>
  <si>
    <t>赤溪镇</t>
  </si>
  <si>
    <t>高桥镇桅杆村</t>
  </si>
  <si>
    <t>1.园区产业提质增效。对园区1000亩金银花基地进行补苗和追肥。
2.园区基础设施补短。一是新建生产便道1公里；二是铺设灌溉用水管网9公里；三是安装金银花烘干厂区专用变压器及相关电气设备调试，架设550米专用高压线路；四是铺设3公里天然气专用管道，安装金银花烘干厂区专用气调柜。</t>
  </si>
  <si>
    <t>一是通过项目实施，吸纳就近群众务工50人以上，人均工资增长1000元以上，二是完成后，完善村内基础设施建设，提升农旅形象，促进村内特色产业和文化产业发展，创造更多就业岗位，辐射带动从事农业与乡村旅游的农民收入较快增长。</t>
  </si>
  <si>
    <t>高桥镇</t>
  </si>
  <si>
    <t>南江县农旅融合发展项目</t>
  </si>
  <si>
    <t>新建茶叶销售直营店1处（1000㎡）</t>
  </si>
  <si>
    <t>通过建立茶叶销售直营店，树立茶叶特色品牌，带动100余户茶农茶叶产业发展，户均增收2000元以上。</t>
  </si>
  <si>
    <t>南江县元顶子茶场茶叶产业发展项目（欠发达国有农场任务）</t>
  </si>
  <si>
    <t>元顶子茶厂</t>
  </si>
  <si>
    <t>丰产茶园培育600亩、黄草坪科研示范基地改造提升200亩、新建黄草坪茶叶加工厂1个、生产线1条。</t>
  </si>
  <si>
    <t>吸纳群众务工，收购农户产品，保障或增加种植农户种植收益。可提供当地就业20余人，带动茶18农户均增收300元。</t>
  </si>
  <si>
    <t>沙河镇诸葛寨村蔬菜种植（少数民族发展任务）</t>
  </si>
  <si>
    <t>沙河镇诸葛寨村</t>
  </si>
  <si>
    <t>1.基础设施建设（整治机耕道，建设1000立方米蓄水池）；
2.产业发展（购买蔬菜种苗、肥料、土地整理及栽植管护蔬菜零工、防草膜、滴管设施、灌溉水管网）；
3.购置设备（购置农机局1台套，购置智能水肥一体化设备2台套）；
4.初加工包装储藏厂房建设。</t>
  </si>
  <si>
    <t>租赁当地群众的土地430元/亩，群众受益每亩可有430元收入。有利于提高当地农民就业，有劳动力的农户在同等条件下优先在蔬菜基地务工，按照当地工价获得务工收入。该项目可吸纳当地壮族、彝族、布依族、羌族、苗族及穿青人等少数民族群众就近务工，带动当地务工人数120人以上，实现人均增收1000余元。建立新型收益分配机制，村股份经济合作联合社收益按照5:3:2模式，50%用于扩大产业规模，30%用于本村社会保障及公益事业，20%用于村民分红。</t>
  </si>
  <si>
    <t>元顶子茶场茶园低改（欠发达国有农场）</t>
  </si>
  <si>
    <t>对渔池梁300亩低产茶园进行重修剪、茶园深翻、深施有机肥改造</t>
  </si>
  <si>
    <t>吸纳周边农户务工30人，人均增收2000元，带动区域内农户发展茶叶产业，促进农民均增收600元以上。</t>
  </si>
  <si>
    <t>下两镇新型农村集体经济发展项目</t>
  </si>
  <si>
    <t>新型农村集体经济发展项目</t>
  </si>
  <si>
    <t>下两镇乐山村、天关村</t>
  </si>
  <si>
    <t>建设茶园太空舱服务中心1处，面积450平方米，可容纳90人餐饮服务，设置自助中餐功能区、西餐功能区、休闲功能区3大功能分区，配套完善周边区域的绿化、美化等服务设施</t>
  </si>
  <si>
    <t>受益群众452户1570人，提升周边群众生产条件，改善群众生活环境质量，吸纳群众就近务工50余人，带动沿线群众发展乡村旅游，提高家庭收入。</t>
  </si>
  <si>
    <t>下两镇</t>
  </si>
  <si>
    <t>公山镇新型农村集体经济发展项目</t>
  </si>
  <si>
    <t>公山镇甘溪村、桃红村</t>
  </si>
  <si>
    <t>1.管护甘溪村蜂糖李产业园250亩；
2.新建果蔬仓储基地1个；
3.在桃红村建设肉牛养殖场1个，配套相关设施。</t>
  </si>
  <si>
    <t>利用集体经济发展项目，吸纳周边农户务工10人，提供稳定就业岗位3个以上；每年增加集体经济收入15万元以上，其中50%用于扩大规模、20%用于村级公益事业、20%用于群众分红、10%用于集体经济管理人员绩效奖励。</t>
  </si>
  <si>
    <t>公山镇</t>
  </si>
  <si>
    <t>八庙镇新型农村集体经济发展项目</t>
  </si>
  <si>
    <t>八庙镇九君村</t>
  </si>
  <si>
    <t>养牛100头，承包土地50亩种植牧草</t>
  </si>
  <si>
    <t>每年增加集体经济收入10万元，提供稳定性就业岗位2个，带动周边农户养牛10户；集体收益60%用于扩大再生产、30%用于集体公益事业、10%用于群众分红。</t>
  </si>
  <si>
    <t>八庙镇</t>
  </si>
  <si>
    <t>高塔镇新型农村集体经济发展项目</t>
  </si>
  <si>
    <t>高塔镇高家河村、金盆村、红庙村</t>
  </si>
  <si>
    <t>1.新建标准化羊圈2000m'；
2.购买南江黄羊基础母羊600只；
3.租赁300亩土地；
4.种植青储饲草300亩，购买饲料，配套旋耕机、叉车、揉丝机、打包机等耕作和加工设施设备。</t>
  </si>
  <si>
    <t>30%用于扩大再生产，20%用于村社公益事业，15%用于村集体参与人员绩效奖励，10%用于常职干部入股分红，25%用于农户特别是脱贫户分红。</t>
  </si>
  <si>
    <t>赤溪镇新型农村集体经济发展项目</t>
  </si>
  <si>
    <t>赤溪镇文昌村、活水村、庙梁村</t>
  </si>
  <si>
    <t>新建旅游民宿10栋，每幢30㎡，利用西厢村小学闲置资产改建成中小学生课外实践研学教育基地，打造共享农场、特色美食等为一体的研学旅产业融合示范园。</t>
  </si>
  <si>
    <t>利用集体经济发展项目，建设旅游民宿发展旅游产业，吸纳周边农户务工20人，提供稳定就业岗位5个以上，增加旅游收入6000元以上，每年增加集体经济收入10万元以上。</t>
  </si>
  <si>
    <t>云顶镇新型农村集体经济发展项目</t>
  </si>
  <si>
    <t>云顶镇云凤村、石笋村</t>
  </si>
  <si>
    <t>建设“茶笺小筑”民宿生产用房750㎡.石笋村、云凤村各管护集体茶园800亩。</t>
  </si>
  <si>
    <t>利用集体经济发展项目，发展乡村旅游产业，带动周边农户务工15人，每年增加集体经济收入20万元。项目成长期70%用于扩大再生产、30%用于群众分红；稳定期50%用于分红、35%用于扩大规模、15%用于集体经济管理人员绩效奖励。</t>
  </si>
  <si>
    <t>沙河镇新型农村集体经济发展项目</t>
  </si>
  <si>
    <t>沙河镇天桥村</t>
  </si>
  <si>
    <t>购牛100头，建青贮饲料加工厂一处，购买青贮加工饲料机械设备一套</t>
  </si>
  <si>
    <t>村集体经济收益按照5:3:2模式，50%用于扩大再生产，30%用于本村社会保障、公益事业及村组干部产业发展激励资金，20%用于村民分红。</t>
  </si>
  <si>
    <t>沙河镇</t>
  </si>
  <si>
    <t>天池镇新型农村集体经济发展项目</t>
  </si>
  <si>
    <t>天池镇双桂村</t>
  </si>
  <si>
    <t>1.购买能繁母牛50头；
2.购置联合收割机、插秧机等大中型农机具5台；
3.新建300㎡秸秆综合利用中心1个，购买相关加工设备。</t>
  </si>
  <si>
    <t>带动农户10户参与肉牛养殖实现增收，增加农户收入，壮大村集体经济，促进集体经济增收约15000元。</t>
  </si>
  <si>
    <t>关路镇新型农村集体经济发展项目</t>
  </si>
  <si>
    <t>关路镇云台村</t>
  </si>
  <si>
    <t>改建黄羊圈舍1000㎡，硬化黄羊活动场700㎡；新建200亩牧草种植基地，购买黄羊400只，带动集体经济发展。</t>
  </si>
  <si>
    <t>吸纳就近群众就近务工20人，增加群众收入8万元；带动6户29人发展黄羊养殖，实现人均增收1000元；通过入股实现集体经济稳步增收。</t>
  </si>
  <si>
    <t>红光镇柏山村发展庭院经济产业项目</t>
  </si>
  <si>
    <t>庭院特色养殖</t>
  </si>
  <si>
    <t>红光镇柏山村</t>
  </si>
  <si>
    <t>共计128户脱贫户发展庭院经济，养殖鸡3200只、鸭2800只、养殖鱼塘25个、种植蔬菜400亩、种植葡萄200亩。</t>
  </si>
  <si>
    <t>128户脱贫户发展庭院经济，养殖鸡3200只、鸭2800只、养殖鱼塘25个、种植蔬菜400亩、种植葡萄200亩，户均增加生产收入1500元以上。</t>
  </si>
  <si>
    <t>红光镇玉堂村发展庭院经济产业项目</t>
  </si>
  <si>
    <t>红光镇玉堂村</t>
  </si>
  <si>
    <t>共计44户脱贫户发展庭院经济，养殖黄羊60头、养殖鸡240只、鸭220只，种植水稻200亩、蔬菜200亩。</t>
  </si>
  <si>
    <t>44户脱贫户发展庭院经济，养殖黄羊60头、养殖鸡240只、鸭220只，种植水稻200亩、蔬菜200亩。户均增加生产收入1500元以上。</t>
  </si>
  <si>
    <t>红光镇房龄村发展庭院经济产业项目</t>
  </si>
  <si>
    <t>红光镇房龄村</t>
  </si>
  <si>
    <t>共计47户脱贫户发展庭院经济，养殖黄羊40头、养殖鸡150只、鸭160只，种植水稻200亩、蔬菜200亩。</t>
  </si>
  <si>
    <t>47户脱贫户发展庭院经济，养殖黄羊40头、养殖鸡150只、鸭160只，种植水稻200亩、蔬菜200亩。户均增加生产收入1200元以上。</t>
  </si>
  <si>
    <t>公山镇桃红村银花产业发展项目</t>
  </si>
  <si>
    <t>公山镇桃红村</t>
  </si>
  <si>
    <t>用于金银花补断档120亩，金银花管护200亩，新（扩）建南江黄羊大户圈舍30平方米以上4个，新增存栏南江黄羊120只。</t>
  </si>
  <si>
    <t>带动20余户农户发展产业南江黄羊，人均增加务工收入5000元以上。</t>
  </si>
  <si>
    <t>侯家镇广进村庭院经济种养殖种植项目</t>
  </si>
  <si>
    <t>侯家镇广进村</t>
  </si>
  <si>
    <t>全村规划共发展庭院经济经营户241户发展带状复合种植大豆、玉米等60亩以上。</t>
  </si>
  <si>
    <t>241户发展带状复合种植大豆、玉米等60亩以上。户均增加生产收入2000元以上。</t>
  </si>
  <si>
    <t>长赤镇花园村饲养产蛋鸡项目</t>
  </si>
  <si>
    <t>长赤镇花园村</t>
  </si>
  <si>
    <t>统一购买价值10万元的巴山土鸡鸡苗发放给农户。</t>
  </si>
  <si>
    <t>每只鸡纯收入30元，每户农户至少增加3000元的收入。</t>
  </si>
  <si>
    <t>长赤镇</t>
  </si>
  <si>
    <t>长赤镇龙泉村发展农家乐</t>
  </si>
  <si>
    <t>长赤镇龙泉村</t>
  </si>
  <si>
    <t>对青年旅社及五套民宿采购洗衣机、厨具、冰柜、桌椅、餐具等。提升青年旅社及民宿服务能力。</t>
  </si>
  <si>
    <t>依托华润希望乡村建设以及七彩长滩·醉美玉湖”AAAA级风景区环境优势。利用现有的青年旅社及五套民宿，购置15万元洗衣机、厨具、冰柜、桌椅、餐具等。提升青年旅社及民宿服务能力。聘用村内的脱贫户及困难户管理打扫。可带动就业5人、每年增加村集体经济收入5万元，让集体及群众共同持续增收。</t>
  </si>
  <si>
    <t>集州街道槐树坪社区激励村级集体经济发展</t>
  </si>
  <si>
    <t>集州街道槐树坪社区</t>
  </si>
  <si>
    <t>购买鱼苗10000斤并配备相应设施设备，平整规范钓台4处，修缮维护槐树生态鱼庄，购买种子和耕地维护用于发展种植业。</t>
  </si>
  <si>
    <t>发展壮大集体经济,实现集体经济增收20万元以上；进一步发展社区乡村旅游行业，突出社区特色，带动周边40余户收入增加。</t>
  </si>
  <si>
    <t>集州街道</t>
  </si>
  <si>
    <t>长赤镇龙泉村激励村级集体经济发展</t>
  </si>
  <si>
    <t>利用对小镇内的广场及空闲地，通过市级衔接资金购置15万元的儿童游乐设施（碰碰车、滑滑梯、坑爹过山、蹦蹦床等）。</t>
  </si>
  <si>
    <t>依托华润希望乡村建设以及七彩长滩·醉美玉湖”AAAA级风景区环境优势。统筹小镇内的广场及空闲地增设儿童游乐设施统一布局、达到安全性可靠建设标准高，聘用村内的脱贫户及困难户管理游乐设施设备可带动就业5人、每年增加村集体经济收入5万元，让集体及群众共同持续增收。</t>
  </si>
  <si>
    <t>云顶镇云顶茶村激励村级集体经济发展</t>
  </si>
  <si>
    <t>云顶镇云顶茶村</t>
  </si>
  <si>
    <t>培育丰产示范基地300亩。在云顶镇云顶茶村培育机采、水肥一体、病虫草害综合防治示范丰产茶园300亩。</t>
  </si>
  <si>
    <t>带动茶叶产业发展、带动50余名群众务工，人均增收1000元以上</t>
  </si>
  <si>
    <t>仁和镇仁同坪村激励村级集体经济发展</t>
  </si>
  <si>
    <t>仁和镇仁同坪村</t>
  </si>
  <si>
    <t>采购种子、农药、化肥11.5万元，场地租金2.5万元，设施设备1万元。</t>
  </si>
  <si>
    <t>带动农户652户2439人（脱贫户93户357人）增收，增加村集体经济收入。</t>
  </si>
  <si>
    <t>仁和镇</t>
  </si>
  <si>
    <t>沙河镇红旗村激励村级集体经济发展</t>
  </si>
  <si>
    <t>沙河镇红旗村</t>
  </si>
  <si>
    <t>购买旋耕机一台，无人机一台，小型收割机一台。</t>
  </si>
  <si>
    <t>村集体经济收益按照5:3:2模式，50%用于扩大产业规模，30%用于本村社会保障及公益事业，20%用于村民分红。</t>
  </si>
  <si>
    <t>公山镇甘溪村激励村级集体经济发展</t>
  </si>
  <si>
    <t>公山镇甘溪村</t>
  </si>
  <si>
    <t>种植淫羊蒮中药材6亩。</t>
  </si>
  <si>
    <t>集体经济增收5余万元，带动120户农户发展产业增收，人均增加务工收入1200元。</t>
  </si>
  <si>
    <t>大河镇中坊坪村激励村级集体经济发展</t>
  </si>
  <si>
    <t>产业服务支撑项目</t>
  </si>
  <si>
    <t>农业社会化服务</t>
  </si>
  <si>
    <t>大河镇中坊坪村</t>
  </si>
  <si>
    <t>购买旋耕机一台、收割机一台</t>
  </si>
  <si>
    <t>预计2024年底，实现全村1380人受益，助耕队实现村集体经济收入超1万元，提供务工就业岗位3个，实现务工人员人均增收0.5万元/年。</t>
  </si>
  <si>
    <t>大河镇</t>
  </si>
  <si>
    <t>光雾山镇桃源村激励村级集体经济发展</t>
  </si>
  <si>
    <t>加工流通项目</t>
  </si>
  <si>
    <t>加工业</t>
  </si>
  <si>
    <t>光雾山镇桃源村</t>
  </si>
  <si>
    <t>桃源村建设“光雾桃源里”土特产加工坊1处90平方米，集加工、仓储、包装等多功能于一体。采购刀具、案板等基本加工用具，真空包装机、冷藏柜、消毒柜、保鲜柜、除湿机、脱毛机、烘干机、标签机、陈列架等开展加工、封包设备。</t>
  </si>
  <si>
    <t>通过精加工让本地农产品享受品牌溢价红利，同时辐射镇内各村农特产品销售，带动本村233户群众产业发展。让地里的“土特产”变成农民手里的“金疙瘩”。</t>
  </si>
  <si>
    <t>光雾山镇</t>
  </si>
  <si>
    <t>赤溪镇西厢村激励村级集体经济发展</t>
  </si>
  <si>
    <t>发展南江黄羊约50只，稻鱼综合种养20亩</t>
  </si>
  <si>
    <t>吸纳周边农户务工40人，人均增收2000元，带动区域内农户发展旅游产业，促进农民均增收800元以上。</t>
  </si>
  <si>
    <t>红光镇黑池村激励村级集体经济发展</t>
  </si>
  <si>
    <t>红光镇黑池村</t>
  </si>
  <si>
    <t>杨梅产业项目核心园350亩杨梅基地进行除草、修枝、整形、科学管护</t>
  </si>
  <si>
    <t>科学修枝整形，提升杨梅产量，增加村集体收入，带动15名贫困人口稳定增收，促进红光镇黑池村农业产业结构的调整，带动项目区乡村旅游和服务业发展。</t>
  </si>
  <si>
    <t>兴马镇罗岗村激励村级集体经济发展</t>
  </si>
  <si>
    <t>农产品仓储保鲜冷链基础设施建设</t>
  </si>
  <si>
    <t>兴马镇罗岗村</t>
  </si>
  <si>
    <t>新建农产品储存冷库1000立方米</t>
  </si>
  <si>
    <t>用于村集体经济联合社及农户储存农产品，为本村50户221人带来更好的农产品储存技术</t>
  </si>
  <si>
    <t>兴马镇</t>
  </si>
  <si>
    <t>云顶镇景坪村激励村级集体经济发展</t>
  </si>
  <si>
    <t>云顶镇景坪村</t>
  </si>
  <si>
    <t>培育丰产示范基地300亩。在云顶镇景坪村村培育机采、水肥一体、病虫草害综合防治示范丰产茶园300亩。</t>
  </si>
  <si>
    <t>红光镇柏山村激励村级集体经济发展</t>
  </si>
  <si>
    <t>规范提升葡萄产业园32亩，对柏山村葡萄园进行维护加固，包括拆除废旧大棚钢管、搭架、更换天膜等。</t>
  </si>
  <si>
    <t>规范提升葡萄产业园32亩，提升产业园葡萄质量及产量，从而增加村集体年收入；可提供10余个就业岗位，带动群众务工就业，通时引导周边群众持续增收，带动周边乡村旅游和农家乐发展。</t>
  </si>
  <si>
    <t>南江县现代农业园区建设</t>
  </si>
  <si>
    <t>养殖肉牛100头，新建水池一个容积150立方，新建“发酵床”技术2000平方米，购置混合搅拌机1台、粉粹机1台、地磅称1台、自动送料车1台、输送磅1个、小型铲车1台、拌料机1台，梁凌村购置履带式旋耕机1台、牧草收割机1台，种植牧草400亩。</t>
  </si>
  <si>
    <t>吸纳周边农户务工28人，人均增收2000元，带动区域内农户发展生产产业，促进农民均增收1000元以上。</t>
  </si>
  <si>
    <t>南江县种养业</t>
  </si>
  <si>
    <t>1.新建南江黄羊扩繁场1个标准化圈舍4000平方米以上等；
2.建设金银花800平方米加工厂房1座，金银花冷链仓储500立方米气调库1座等；
3.发展特色产业村集体经济。</t>
  </si>
  <si>
    <t>脱贫户养殖黄羊，增加经济收入，实现稳定脱贫奔康。通过银花项目实施，新建成丰产基地8500亩、生物医药示范
片500亩，预计亩新增鲜花100斤，亩增收500元;新建加工
厂5座，可就近收购鲜花加工，减少农户交通费用支出和鲜花
损耗。通过科研合作，可进一步挖掘金银花增值潜力。</t>
  </si>
  <si>
    <t>南江县实施玉米产业集群项目</t>
  </si>
  <si>
    <t>建1万亩示范区、1千亩展示片、3个百亩攻关田、200亩玉米新品种核心示范基地，培育主体开展社会化服务等。</t>
  </si>
  <si>
    <t>新型经营主体通过社会化服务、产业托管、订单收购、保底收购等多种方式与群众建立利益联结机制。</t>
  </si>
  <si>
    <t>南江县枳壳产业发展</t>
  </si>
  <si>
    <t>在红光、和平、正直、天池、侯家种植枳壳1000亩。</t>
  </si>
  <si>
    <t>壮大村级集体经济，带动群众种植积极性，促进群众就近务工就业200人次，增加群众务工收入2000以上。</t>
  </si>
  <si>
    <t>经济和信息化局</t>
  </si>
  <si>
    <t>公山镇响水村淫羊蒮产业发展试点项目</t>
  </si>
  <si>
    <t>公山镇响水村</t>
  </si>
  <si>
    <t>新建产业园9.7亩，购买种苗7万株，新建配套设施设备。</t>
  </si>
  <si>
    <t>发展村集体经济，带动区域内农户发展生产产业，带动全村群众增收2000元以上。</t>
  </si>
  <si>
    <t>公山镇人民政府</t>
  </si>
  <si>
    <t>南江县壮大村集体经济</t>
  </si>
  <si>
    <t>用于6个村发展壮大村集体经济，用于村产业发展所需的种苗、场地、设施设备、必要的田间基础设施及生产奖补等。</t>
  </si>
  <si>
    <t>通过激励资金帮助建设完善村集体经济项目建设，健全发展村集体经营模式，促进村集体发展内生动力，激励村民群众参与村集体发展事务，共同享有村集体经济组织收益。</t>
  </si>
  <si>
    <t>高标准农田建设项目</t>
  </si>
  <si>
    <t>小型农田水利设施建设</t>
  </si>
  <si>
    <t>新建高标准农田2.5万亩，改造提升2.9万亩，包括土地平整工程、水源及灌排渠系工程、田间道路工程等。</t>
  </si>
  <si>
    <t>基础设施建设涉及占用群众土地、林地等需各级部门及乡镇村社相互合作，相互协调</t>
  </si>
  <si>
    <t>2023年中央专项彩票公益金支持欠发达革命老区乡村振兴项目</t>
  </si>
  <si>
    <t>支持“醉美玉湖”片区2个乡镇13个村实施乡村振兴示范区建设</t>
  </si>
  <si>
    <t>南江县重点区域产业发展项目</t>
  </si>
  <si>
    <t>在大河镇、公山镇、长赤镇等21个相关乡镇种植粮食作物5000余亩，经济作物2000余亩，发展生猪3000余头，发展小家禽3000余只</t>
  </si>
  <si>
    <t>带动区域内农户发展生产产业，带动全村群众增收3000元以上。</t>
  </si>
  <si>
    <t>南江县特色产品公用品牌宣传推广</t>
  </si>
  <si>
    <t>品牌打造和展销平台</t>
  </si>
  <si>
    <t>南江黄羊、南江大叶茶品牌推介</t>
  </si>
  <si>
    <t>通过品牌推广，增加产品附加值，促进农民增收。</t>
  </si>
  <si>
    <t>南江县青钱柳信息化建设项目</t>
  </si>
  <si>
    <t>科技服务</t>
  </si>
  <si>
    <t>建设青钱柳丰产基地500亩，建设气象环境监测、土壤环境监测、病虫害监测、作物长势监测、质量追溯系统。</t>
  </si>
  <si>
    <t>一是群众参与建设；增加劳务收入人均2000元以上；二是通过信息化建设，提升管护水平，增加业主收益，增加收益800元以上；三是提升品质把控能力，增加产品市场竞争力。</t>
  </si>
  <si>
    <t>南江县现代农业装备</t>
  </si>
  <si>
    <t>对“全程机械化+综合农事”服务中心、农机专业合作社、农机助耕队，家庭农场进行提档升级，购置烘干设施设备和农机装备进行购机补贴。</t>
  </si>
  <si>
    <t>提升农机社会化组织，开展代耕代种，鼓励群众参与农机社会服务组织，通过“劳务+分红”实现增收。</t>
  </si>
  <si>
    <t>南江县农业气象信息服务</t>
  </si>
  <si>
    <t>气象局</t>
  </si>
  <si>
    <t>全县414个村社区干部天气信息接收费。</t>
  </si>
  <si>
    <t>通过开展农业气象信息服务，运用手机短信网络发布灾害性、突发性天气警报信息，不仅有助于为群众安全出行和农业生产提供重要“提醒”，而且有助于帮助群众增强自我防御灾害的意识和自觉性，及时采取有效措施减少灾害损失。</t>
  </si>
  <si>
    <t>南江县黄羊、银花、茶叶科研开发与推广</t>
  </si>
  <si>
    <t>开展金银花基础科研、药食同源基础研究，黄羊重难点技术研究.</t>
  </si>
  <si>
    <t>通过开展基础科研，发掘银花潜在价值，提升综合利用效益</t>
  </si>
  <si>
    <t>南江县化肥减量增效</t>
  </si>
  <si>
    <t>完成田间肥效，化肥利用率等田间试验4个，完成农户施肥定点监测182户的</t>
  </si>
  <si>
    <t>完成田间肥效试验需租用农户土地，支付租赁管护等相关费用</t>
  </si>
  <si>
    <t>南江县第三次全国土壤普查</t>
  </si>
  <si>
    <t>完成南江县第三次全国土壤普查表层土壤调查、采样、风干并组批移交省“三普”办，表层土壤调查及采样 261 个。</t>
  </si>
  <si>
    <t>群众参与帮忙给采样调查组指（带）路，提供施肥信息等。</t>
  </si>
  <si>
    <t>南江县农产品质量安全定量检测</t>
  </si>
  <si>
    <t>按照0.95批次/千人，在全县范围开展436批次的农产品质量安全定量监测。其中：90批次监督抽检、346批次例行抽检。</t>
  </si>
  <si>
    <t>确保全县农产品质量安全，助力农民增收</t>
  </si>
  <si>
    <t>南江县电商平台建设</t>
  </si>
  <si>
    <t>长赤镇、红光镇各建设1处的长赤翡翠米核心示范基地区建设4处电商服务平台，每个电商平台建设具体内容包括：（1）装饰装修直播间。包括装饰装修10㎡左右的直播间1间、背景设置、门牌招牌、制度图表、直播工作桌椅、产品展示货架等；（2）购置直播设备。新购置摄像机1台、智能直播一体机1台、电脑1台、智能手机1台、直播灯2台、专业ST10声卡1套、音控设备、鼠标等设备。（3）专业技术服务。聘请专业“网红”直播带货技术培训、现场指导及配套服务等。</t>
  </si>
  <si>
    <t>创新了营销模式，拓展了长赤翡翠米线上销售渠道，提增四川省南江县长赤翡翠米有限公司和电商平台业主销售收入10%以上，带动农户增收200元以上，提供各类就业岗位20余个。有力创新营销模式，畅通了全县“农产品上行”渠道，让南江长赤翡翠米及南江黄羊、菜仔油、金银茶等特色农产品走出大山、跨越全国、面向全球，有效促进城乡融合发展。</t>
  </si>
  <si>
    <t>商务局</t>
  </si>
  <si>
    <t>南江县农业保险县级配套</t>
  </si>
  <si>
    <t>金融保险配套项目</t>
  </si>
  <si>
    <t>用于农业保险</t>
  </si>
  <si>
    <t>南江县小额信贷贴息</t>
  </si>
  <si>
    <t>小额贷款贴息</t>
  </si>
  <si>
    <t>对符合条件的小额信贷贷款户发放贷款贴息。</t>
  </si>
  <si>
    <t>就业项目</t>
  </si>
  <si>
    <t>南江县山洪灾害危险区责任人公益性岗位</t>
  </si>
  <si>
    <t>公益性岗位</t>
  </si>
  <si>
    <t>对全县309个山洪灾害危险区选聘基层责任人，负责危险区的巡查和人员转移工作，补贴金额3600元/人/年。</t>
  </si>
  <si>
    <t>解决农村309人就业难问题，促进百姓增收</t>
  </si>
  <si>
    <t>水利局</t>
  </si>
  <si>
    <t>南江县农村公路养护</t>
  </si>
  <si>
    <t>鼓励引导有条件、有意愿的脱贫人口、监测对象就近务工。</t>
  </si>
  <si>
    <t>提供就业岗位，促进农民增收。</t>
  </si>
  <si>
    <t>交通局</t>
  </si>
  <si>
    <t>南江县原种场放牧工人补助</t>
  </si>
  <si>
    <t>务工补助</t>
  </si>
  <si>
    <t>生产奖补、劳务补助等</t>
  </si>
  <si>
    <t>用于原种场放牧人员工资</t>
  </si>
  <si>
    <t>农村小型水库养护</t>
  </si>
  <si>
    <t>对全县133座小（2）型水库选聘巡查责任人，负责水库巡查、值班值守及安全转移工作，补贴5000元/人/年。6座小（1）型水库管理人员经费。</t>
  </si>
  <si>
    <t>解决农村133人就业难问题，促进百姓增收</t>
  </si>
  <si>
    <t>南江县大学生服务西部计划全国项目县级配套资金</t>
  </si>
  <si>
    <t>2023年西部计划全国项目实施规模为46人，县级岗位补贴800元/月/人，县级“五险一金”保障经费1590元/月/人，全年保障经费117.57万元。</t>
  </si>
  <si>
    <t>根据川青联发《2021）28号文件要求，地方各级财政按月足额发放志愿者工作生活补贴，承担志愿者社会保险单位缴纳部分（个人缴纳部分从志愿者工作生活补贴中代扣代缴），保障各级项目办开展志愿者招募、培训、派遣、宣传等工作。</t>
  </si>
  <si>
    <t>团县委</t>
  </si>
  <si>
    <t>乡村建设行动</t>
  </si>
  <si>
    <t>长赤镇红顶茶园建设项目（以工代赈项目）</t>
  </si>
  <si>
    <t>农村基础设施（含产业配套基础设施）</t>
  </si>
  <si>
    <t>产业路、资源路、旅游路建设</t>
  </si>
  <si>
    <t>长赤镇红顶村</t>
  </si>
  <si>
    <t>新建及硬化产业道路5.1公里（宽3.5米），新建生产道路1.5公里（宽1.5米）；新（改）建山坪塘5口。</t>
  </si>
  <si>
    <t>吸纳当地务工群众223人（含脱贫人口89人），发放劳务报酬143.88万元，带动当地群众增加收入6452元\人，解决36户农户农业运输便利。</t>
  </si>
  <si>
    <t>天池镇百岁村建设产业道路、整治山坪塘、土地整理（以工代赈任务）</t>
  </si>
  <si>
    <t>天池镇百岁村</t>
  </si>
  <si>
    <t>新建3.5m宽产业道路3.5公里，整治山坪塘7口，土地整理157亩。</t>
  </si>
  <si>
    <t>吸纳当地务工群众42人（含脱贫人口33人），发放劳务报酬42.20万元，带动当地群众增加收入10047元\人。</t>
  </si>
  <si>
    <t>公山镇桃红村王家院、胡家山道路通达项目、产业道路及厢涵桥工程</t>
  </si>
  <si>
    <t>农村道路建设（通村路、通户路、小型桥梁等）</t>
  </si>
  <si>
    <t>新建并硬化道路4.3公里，修建箱涵桥15米</t>
  </si>
  <si>
    <t>解决20户54人出行问题</t>
  </si>
  <si>
    <t>公山镇甘溪村便民通行桥建设项目</t>
  </si>
  <si>
    <t>新建宽5米长15米通行便桥。</t>
  </si>
  <si>
    <t>解决100余人便利出行，带动沿线产业发展，人均增收520元，吸纳群众就近务工，人均收入500余元。</t>
  </si>
  <si>
    <t>公山镇金碑村桐子林厢涵桥建设项目</t>
  </si>
  <si>
    <t>公山镇金碑村</t>
  </si>
  <si>
    <t>修建箱涵桥20米。</t>
  </si>
  <si>
    <t>公山镇渔坝村7社村组道路硬化及人行铁索桥维修</t>
  </si>
  <si>
    <t>公山镇渔坝村</t>
  </si>
  <si>
    <t>道路硬化1公里、宽3.5米，维修加固100米。</t>
  </si>
  <si>
    <t>公山镇石光村2社村组道路硬化</t>
  </si>
  <si>
    <t>公山镇石光村</t>
  </si>
  <si>
    <t>路面加宽至4.5米560米，道路硬化500米。</t>
  </si>
  <si>
    <t>天池镇华锋村道路建设项目</t>
  </si>
  <si>
    <t>天池镇华锋村</t>
  </si>
  <si>
    <t>道路硬化0.8公里、宽3.5米，厚20厘米。</t>
  </si>
  <si>
    <t>解决100余人出行问题；带动附近群众就近务工，提高收入</t>
  </si>
  <si>
    <t>沙河镇诸葛寨村通组路硬化项目</t>
  </si>
  <si>
    <t>硬化诸葛寨村八社（花椒碥）组内道路1.8公里，路面宽度≥3.5米，厚度≥20厘米，砼路面强度C30。</t>
  </si>
  <si>
    <t>解决诸葛寨村73户211人交通出行问题，吸纳当地脱贫群众10人参与该项目建设，共计获得务工收6万元，巩固脱贫保障。</t>
  </si>
  <si>
    <t>天池镇梨园村通组路新建及硬化项目</t>
  </si>
  <si>
    <t>天池镇梨园村</t>
  </si>
  <si>
    <t>新建及硬化一社通组道路0.4公里、宽3.5米，厚20厘米。</t>
  </si>
  <si>
    <t>解决40余人出行问题；带动附近群众就近务工，提高收入。</t>
  </si>
  <si>
    <t>大河镇中坊坪村社道路硬化工程</t>
  </si>
  <si>
    <t>2社农户王家成住房处至林朝刚羊场处，长度1公里，宽3.5米。</t>
  </si>
  <si>
    <t>解决300余人便利出行，带动沿线产业发展，人均增收120元，吸纳群众就近务工，人均收入700余元。</t>
  </si>
  <si>
    <t>桥亭镇龙池山村岳家浜至陈家河道路通达项目</t>
  </si>
  <si>
    <t>桥亭镇龙池山村</t>
  </si>
  <si>
    <t>新建社道路1公里，宽4米</t>
  </si>
  <si>
    <t>解决陈家河36户群众出行问题。</t>
  </si>
  <si>
    <t>桥亭镇</t>
  </si>
  <si>
    <t>下两镇两河村2社通组路建设项目</t>
  </si>
  <si>
    <t>下两镇两河村</t>
  </si>
  <si>
    <t>新建并硬化红石梁至李家院子通组路1公里，宽3.5米，厚20公分。</t>
  </si>
  <si>
    <t>受益群众42人160人，解决群众便捷出行问题，促进群众就近发展产业，吸纳群众就近务工20余人，提高群众户均收入</t>
  </si>
  <si>
    <t>赶场镇白梁村通组道路工程项目</t>
  </si>
  <si>
    <t>赶场镇白梁村</t>
  </si>
  <si>
    <t>硬化3社大沟湾至郭庸房处通组道路长1100米、硬化路面宽3.5米、厚0.2米、错车道4处、挡墙176立方米。</t>
  </si>
  <si>
    <t>解决29户87人农副产品销售便捷出行，农户可增收4000元。</t>
  </si>
  <si>
    <t>赶场镇</t>
  </si>
  <si>
    <t>石滩镇雪花寺村硬化道路项目</t>
  </si>
  <si>
    <t>石滩镇雪花寺村</t>
  </si>
  <si>
    <t>新建道路并硬化1公里、宽3.5米，厚20厘米。</t>
  </si>
  <si>
    <t>解决50户群众出行困难，提高经济收入100元/人</t>
  </si>
  <si>
    <t>石滩镇</t>
  </si>
  <si>
    <t>石滩镇雪花寺村1社村组道路硬化</t>
  </si>
  <si>
    <t>六月水田至窝棚地，大碑扁至水井湾，石坝子湾至岳家梁产业路硬化1.6公里，宽3.5米，厚20厘米。</t>
  </si>
  <si>
    <t>预计收益群众150多户，人数710人左右；道路多以就业务工作为联农带农机制。</t>
  </si>
  <si>
    <t>桥亭镇桂花园村硬化社道路项目</t>
  </si>
  <si>
    <t>桥亭镇桂花园村</t>
  </si>
  <si>
    <t>硬化1、2社通组道路1.2公里，宽3.5米，路基整治。</t>
  </si>
  <si>
    <t>解决桂花园村1、2社群众出行问题，提升交通运输服务水平，带动周边沿线126户458名群众发展种养殖业，实现人均增收350元。</t>
  </si>
  <si>
    <t>关路镇柏桠村2社村组道路硬化</t>
  </si>
  <si>
    <t>关路镇柏桠村</t>
  </si>
  <si>
    <t>柏垭村二社雷破石沟至谢家院子，村内组道路硬化2公里,路面宽3.5米，厚度20公分。</t>
  </si>
  <si>
    <t>解决23户102人群众便捷出行问题，提升交通运输服务水平；吸纳当地群众就近务工6人，增加群众收入8万元；带动产业发展，实现人均增收500元。</t>
  </si>
  <si>
    <t>仁和镇中坝村通组路硬化项目</t>
  </si>
  <si>
    <t>仁和镇中坝村</t>
  </si>
  <si>
    <t>硬化中坝村2社档墙湾水库至宋家湾道路1.2公里、宽4.5米。</t>
  </si>
  <si>
    <t>解决农户90户、405人（脱贫户25户98人）出行难问题。</t>
  </si>
  <si>
    <t>云顶镇黑潭村道路整治</t>
  </si>
  <si>
    <t>黑潭村水毁堡坎建设，元顶子社区水毁堡坎建设护栏恢复，垮塌路面清理等。</t>
  </si>
  <si>
    <t>排除道路危险，保障1000余名群众安全通行</t>
  </si>
  <si>
    <t>侯家镇广进村水毁道路修复</t>
  </si>
  <si>
    <t>水毁道路补烂5.5公里，片石混凝土砌堡坎300立方，</t>
  </si>
  <si>
    <t>吸收当地群众务工300人次，解决全村900人安全出行问题，带动改善当地群众基本生存和生活条件</t>
  </si>
  <si>
    <t>红光镇房岭村村道路水毁修复</t>
  </si>
  <si>
    <t>红光镇房岭村</t>
  </si>
  <si>
    <t>修复堡坎长15米，宽1.3米，高4.5米</t>
  </si>
  <si>
    <t>解决周边40余户群众，100多人出行问题。</t>
  </si>
  <si>
    <t>兴马镇罗岗村道路堡坎项目</t>
  </si>
  <si>
    <t>对村道路垮塌部分0.15千米进行修复，新建堡坎长0.02千米</t>
  </si>
  <si>
    <t>解决90户375人2日常出行问题</t>
  </si>
  <si>
    <t>赶场镇石龙村道路整治</t>
  </si>
  <si>
    <t>赶场镇石龙村</t>
  </si>
  <si>
    <t>整治塌陷路段335米，硬化335米、宽3米、厚0.2米，排危岩2处1080立方米。</t>
  </si>
  <si>
    <t>缩短了石龙寨1100多农户到县城里程21公里。农户出行车费24元/人次。青谷农业产品出售运费每吨节约20元，每年节约运费成本2万元余元。带动农户到县城销售农副产品年增收4600元。</t>
  </si>
  <si>
    <t>下两镇新桥村村道路整治</t>
  </si>
  <si>
    <t>下两镇新桥村</t>
  </si>
  <si>
    <t>高速路桥下至指路碑4.7公里，宽3.5米的通村硬化道路整治补烂,坑洼塌陷路面2公里，厚20公分。</t>
  </si>
  <si>
    <t>受益群众314户1126人。解决群众便捷出行问题，提升交通运输服务水平，吸纳群众就近务工15余人，利于群众就近务工，为群众致富增收提供有力保障。</t>
  </si>
  <si>
    <t>下两镇黄坪村道路整治</t>
  </si>
  <si>
    <t>下两镇黄坪村</t>
  </si>
  <si>
    <t>黄坪村村委会至侯家扁2.5公里道路补烂，排危排险。</t>
  </si>
  <si>
    <t>受益群众269人1260人，解决群众便捷出行问题，提升交通运输服务水平，吸纳群众就近务工15余人，利于群众就近务工，为群众致富增收提供有力保障。</t>
  </si>
  <si>
    <t>集州街道办事处阳八台村基础设施补短项目</t>
  </si>
  <si>
    <t>集州街道办事处阳八台村</t>
  </si>
  <si>
    <t>阳八台村河堤挡墙加固加宽，全长33米，填筑坡度1:1.5，局部流速较大地段做围堰防护，进行护坡、护底。</t>
  </si>
  <si>
    <t>解决河堤隐患，进一步保障附近102户388人的居住环境，保障群众出行安全，改善生活环境。</t>
  </si>
  <si>
    <t>集州街道办事处</t>
  </si>
  <si>
    <t>集州街道办阳八台村重岩子段道路堡坎修复</t>
  </si>
  <si>
    <t>集州街道办阳八台村</t>
  </si>
  <si>
    <t>对阳八台村2社重岩子处堡坎进行修复，修复长度为20米、高3.5米。</t>
  </si>
  <si>
    <t>解决周边农户出行的安全隐患，保障周边227户727人的出行安全；就近使用劳动力，带动本村40余人就近务工，提升务工收入。</t>
  </si>
  <si>
    <t>集州街道办</t>
  </si>
  <si>
    <t>神门乡草坝村产业路建设项目</t>
  </si>
  <si>
    <t>硬化草坝村青树沟到袁忠群养殖场、吴凯处到李运龙处村组道路0.4公里，宽3.5米，厚20厘米。</t>
  </si>
  <si>
    <t>方便草坝村群众交通出行，带动脱贫户及“三类户”25人，人均增收3500元。</t>
  </si>
  <si>
    <t>八庙镇秧坝村产业道路建设</t>
  </si>
  <si>
    <t>八庙镇秧坝村</t>
  </si>
  <si>
    <t>新建产业道路路基3公里，宽6.5米。</t>
  </si>
  <si>
    <t>带动燕山片区5个村4000余户群众出行难问题，带动周边20余户养殖户的养殖发展。</t>
  </si>
  <si>
    <t>关路镇东坝村产业路硬化项目</t>
  </si>
  <si>
    <t>关路镇东坝村</t>
  </si>
  <si>
    <t>硬化东坝村二社青岗林至帅青梁产业路0.2公里，3.5米宽，厚度0.2米。</t>
  </si>
  <si>
    <t>解决13户57人群众便捷出行问题，提升交通运输服务水平；吸纳就近群众就近务工4人，增加群众收入2万元；带动产业发展，实现人均增收600元。</t>
  </si>
  <si>
    <t>坪河镇粮山村黄羊产业路项目</t>
  </si>
  <si>
    <t>坪河镇粮山村</t>
  </si>
  <si>
    <t>产业路硬化，路面宽3.5米，长1.5公里，道路硬化厚度20厘米，设置错车道。</t>
  </si>
  <si>
    <t>提高南江黄羊管理和销售，解决33户农户160多人便捷出行问题，提升交通运输服务水平，提高群众致富增收水平。</t>
  </si>
  <si>
    <t>坪河镇</t>
  </si>
  <si>
    <t>和平镇鸣垭村产业路硬化项目</t>
  </si>
  <si>
    <t>和平镇鸣垭村</t>
  </si>
  <si>
    <t>石家院子至刘家塝产业路硬化1公里，3.5米宽、道路硬化厚度20厘米。</t>
  </si>
  <si>
    <t>方便13户52人产业管护，带动周边群众就近务工8户12人，带动3户11人脱贫户增收1000元。</t>
  </si>
  <si>
    <t>和平镇</t>
  </si>
  <si>
    <t>公山镇桃红村人畜饮水工程</t>
  </si>
  <si>
    <t>农村供水保障设施建设</t>
  </si>
  <si>
    <t>新建200平方米蓄水池4口</t>
  </si>
  <si>
    <t>解决105户农户生产及生活用水</t>
  </si>
  <si>
    <t>八庙镇方竹村人畜农业生产用水工程</t>
  </si>
  <si>
    <t>八庙镇方竹村</t>
  </si>
  <si>
    <t>二堰池、老堰池整治内坝、外坝治漏，整治防洪排水设施长16米，宽3.5米</t>
  </si>
  <si>
    <t>解决本村321户农业生产用水困难问题。</t>
  </si>
  <si>
    <t>公山镇田塝村人畜饮水项目</t>
  </si>
  <si>
    <t>公山镇田塝村</t>
  </si>
  <si>
    <t>新建200立方米蓄水池3个，新增饮水管道6000米。</t>
  </si>
  <si>
    <t>解决85户农户生产及生活用水</t>
  </si>
  <si>
    <t>赶场镇红岩村、金坪村饮水水源点污染整治</t>
  </si>
  <si>
    <t>赶场镇红岩村、金坪村</t>
  </si>
  <si>
    <t>采用不锈钢方管对水池、水源建长500米、高1.5米的围栏进行防护，</t>
  </si>
  <si>
    <t>解决金坪村、红岩村2各村6个社，215户745人日常饮水问题。</t>
  </si>
  <si>
    <t>桥亭镇竹坝村集中供水站工程</t>
  </si>
  <si>
    <t>桥亭镇竹坝村</t>
  </si>
  <si>
    <t>1、新建神门乡大湾村2社白果树沟处和竹坝村2社回上湾沟处集水井各1口;
2、新建竹坝村“2社分水岭处50立方米调节蓄水池1.口、慢滤池2座;
3、新建长河村1社凤凰坪50立方米调节蓄水池1口;
4、新增引水管道11000米
5、新增供水主管7600米;
6、拆除3000米原dn40mmPE管道并重新安装埋设;
7、修建3500米施工便道(宽1米)
8、安装闸阀及其他管网配件,</t>
  </si>
  <si>
    <r>
      <rPr>
        <sz val="14.0"/>
        <color rgb="FF000000"/>
        <rFont val="宋体"/>
        <charset val="134"/>
      </rPr>
      <t>吸收本地群众务工</t>
    </r>
    <r>
      <rPr>
        <sz val="14.0"/>
        <color rgb="FF000000"/>
        <rFont val="宋体"/>
        <charset val="134"/>
      </rPr>
      <t>50</t>
    </r>
    <r>
      <rPr>
        <sz val="14.0"/>
        <color rgb="FF000000"/>
        <rFont val="宋体"/>
        <charset val="134"/>
      </rPr>
      <t>人，解决竹坝村、长河村饮水问题</t>
    </r>
    <phoneticPr fontId="0" type="noConversion"/>
  </si>
  <si>
    <t>长赤镇惠民村新建安全饮水山坪塘</t>
  </si>
  <si>
    <t>长赤镇惠民村</t>
  </si>
  <si>
    <t>新建1口容水量为2万立方米山坪塘及增加净化设备铺设供水管网5千米</t>
  </si>
  <si>
    <t>切实解决群众饮水困难的问题，在三社钟家沟新建安全饮水水源山坪塘一处可保障全村281户917人供水。</t>
  </si>
  <si>
    <t>桥亭镇上两村安全饮水补短项目</t>
  </si>
  <si>
    <t>桥亭镇上两村</t>
  </si>
  <si>
    <t>新建容积为60立方米安全饮水蓄水池1个，铺设安装饮水管道4公里。</t>
  </si>
  <si>
    <t>解决上两村1、2、3社138户413人的饮水安全问题。</t>
  </si>
  <si>
    <t>赶场镇红岩村（原云光村）安全饮水补短项目</t>
  </si>
  <si>
    <t>赶场镇红岩村（原云光村）</t>
  </si>
  <si>
    <t>在贵民乡莽洞坝村水源取水处新建蓄水池1口，蓄水量3100立方米；周家沟新建饮水工程1处，新建挡水坝1座，引水渠370米。</t>
  </si>
  <si>
    <t>保障了37户170户安全饮水，开放了鱼塘与云水驿民宿项目实施，带动农户农副产品（土鸡、土猪肉、药材等）销售量，农户年均在农业产业增收1.4万元，集体集体经济收入4.2万元。</t>
  </si>
  <si>
    <t>光雾山镇桃源村安全饮水补短项目</t>
  </si>
  <si>
    <t>新增水源地集水井1口10m³，采购一体净化器1套，改造110的PE管1.01公里，改造90PE管道0.72公里，75PE管道0.23公里，63PE管道0.22公里。</t>
  </si>
  <si>
    <t>项目实施后，提升桃源村三社常住145户721人饮水。有效改善旅游高峰期5000人的饮水。</t>
  </si>
  <si>
    <t>云顶镇黑潭村安全饮水补短项目</t>
  </si>
  <si>
    <t>对凤凰山山坪塘扩容，新建净化水厂1个，新建过滤池1口，新设钢管管网6km、新设PE管网4km。</t>
  </si>
  <si>
    <t>改善黑潭村500余名村民饮水质量</t>
  </si>
  <si>
    <t>高桥镇铜岭村安全饮水补短项目</t>
  </si>
  <si>
    <t>高桥镇铜岭村</t>
  </si>
  <si>
    <t>新建南蓄水池2口，（总容水量约为120立方米），新建饮水管网40580米。</t>
  </si>
  <si>
    <t>通过实施项目建设，吸纳村内脱贫人员务工，人均获取工资收益2000元以上。</t>
  </si>
  <si>
    <t>高桥镇铜岭村安全饮水</t>
  </si>
  <si>
    <t>更换镀锌钢管17.8公里，总表1只，阀闸两套，水表8只，减压阀20个，</t>
  </si>
  <si>
    <t>吸收当地群众务工18人，解决全村420户1600人生产生活用水问题，带动改善当地群众的群众的基本生存和生活条件，提高群众的生活质量和健康水平，减少疾病发生，推动新农村建设。</t>
  </si>
  <si>
    <t>侯家镇罐山村安全饮水</t>
  </si>
  <si>
    <t>侯家镇罐山村</t>
  </si>
  <si>
    <t>更换镀锌钢管10公里，总表1只，阀闸一套，水表4只，减压阀100个，</t>
  </si>
  <si>
    <t>吸收当地群众务工8人，解决全村430户1481人生产生活用水问题，带动改善当地群众的群众的基本生存和生活条件，提高群众的生活质量和健康水平，减少疾病发生，推动新农村建设。</t>
  </si>
  <si>
    <t>和平镇和平村安全饮水</t>
  </si>
  <si>
    <t>和平镇和平村</t>
  </si>
  <si>
    <t>建设清水池1口、闸阀井1口，紫外线杀毒灯1台，220V供电线路200m，铺设相应供水管道，覆盖200户，1138人</t>
  </si>
  <si>
    <t>覆盖200户，1138人，带动改善当地群众的基本生存和生活条件，提高群众的生活质量和健康水平</t>
  </si>
  <si>
    <t>赶场镇长坝村安全饮水</t>
  </si>
  <si>
    <t>赶场镇长坝村</t>
  </si>
  <si>
    <t>高扬程水泵一台，购置安装主水管道1800米。</t>
  </si>
  <si>
    <t>解决87户268人日常饮水问题</t>
  </si>
  <si>
    <t>公山镇渔坝村(原双元村)安全饮水</t>
  </si>
  <si>
    <t>公山镇渔坝村(原双元村)</t>
  </si>
  <si>
    <t>新建200方蓄水池3个，饮水管道20公里，安装水表闸阀等配件。</t>
  </si>
  <si>
    <t>双流镇磨垭村安全饮水</t>
  </si>
  <si>
    <t>双流镇磨垭村</t>
  </si>
  <si>
    <t>新配置净化设备一套；管网延伸维护3000米</t>
  </si>
  <si>
    <t>解决磨垭村60户158人饮水困难</t>
  </si>
  <si>
    <t>双流镇黄垭村安全饮水</t>
  </si>
  <si>
    <t>双流镇黄垭村</t>
  </si>
  <si>
    <t>管网延伸维护1200米</t>
  </si>
  <si>
    <t>解决黄垭村25户98人饮水困难</t>
  </si>
  <si>
    <t>正直镇朱公村新建饮水安全工程</t>
  </si>
  <si>
    <t>正直镇朱公村</t>
  </si>
  <si>
    <t>新建蓄水1口150m³，新建管理房和泵房各1座等配套设施，新增镀锌钢管700米</t>
  </si>
  <si>
    <t>吸纳12名当地群众务工，增加工资性收入；保障826人饮水安全</t>
  </si>
  <si>
    <t>正直镇</t>
  </si>
  <si>
    <t>石滩镇雪花寺村产业提灌设施配套项目</t>
  </si>
  <si>
    <t>购置85号铁管800米，抽水泵1台，三箱电动机1台。</t>
  </si>
  <si>
    <t>解决全村约30户产业发展用水难的问题，同时带动周边传统农业发展，吸纳群众20人就近务工，人均增收500余元。</t>
  </si>
  <si>
    <t>长赤镇永福村刘家河山坪塘整治项目</t>
  </si>
  <si>
    <t>长赤镇永福村</t>
  </si>
  <si>
    <t>清淤扩容约800立方米，用淤泥堤坝加固约800平方米、治漏2处，清理溪水引入山坪塘的渠道约200米</t>
  </si>
  <si>
    <t>切实解决群众饮水困难的问题，解决永福村800户2700人生产生活用水问题。</t>
  </si>
  <si>
    <t>和平镇鸣垭村小丫豁病险堰塘整治</t>
  </si>
  <si>
    <t>整治蓄水池1口，提升容量至2500立方米，满足200亩柑橘产业园的灌溉用水需求</t>
  </si>
  <si>
    <t>带动周边38户144人产业灌溉和农田灌溉，带动周边群众就近务工21户21人。</t>
  </si>
  <si>
    <t>长赤镇中魁村赵家湾山坪塘维修</t>
  </si>
  <si>
    <t>长赤镇中魁村</t>
  </si>
  <si>
    <t>清淤扩容约3.2亩，整治内护坡180米、整治外坡65米，治漏3.2亩，维修渠系220米。</t>
  </si>
  <si>
    <t>吸收当地群众务工10人，解决约28户95人生产用水及灌溉问题，保障群众生产收益。</t>
  </si>
  <si>
    <t>元潭镇字库村钟家湾塘和票子塘维修整治项目</t>
  </si>
  <si>
    <t>元潭镇字库村</t>
  </si>
  <si>
    <t>钟家湾堰塘（20万）：清淤（500立方米），铺设护坡（400平方米），整治溢洪道（长6米、宽2米、厚度20厘米）更换农桩（1处），整治提坝（宽6米、厚20厘米、长60米）治漏1处；
票子堰塘（30万）：铺设护坡（800平方米），堡坎1处（宽2米、高3米）整治溢洪道（长8米、宽2米、厚20厘米），更换农桩1处，堵漏1处，整治提坝（长150米、宽6米）</t>
  </si>
  <si>
    <t>灌溉农田100余亩，方便239户农户生产生活用水（脱贫户74户）</t>
  </si>
  <si>
    <t>元潭镇</t>
  </si>
  <si>
    <t>元潭镇南丰村刘家院山坪塘整治项目</t>
  </si>
  <si>
    <t>元潭镇南丰村</t>
  </si>
  <si>
    <t>维修整治刘家院山坪塘一口。大坝坝体进行治漏整治300方，内坡混凝土护坡（长100米，宽5米）共500平方；外坡护坡整治；新建溢洪道30米；安装护栏130米；安装放水设施管道闸阀1处。</t>
  </si>
  <si>
    <t>受益农户85户270人，灌溉农田280亩，吸引周边群众务工100人次</t>
  </si>
  <si>
    <t>关门镇长田坎村河沟田湾堰池整治</t>
  </si>
  <si>
    <t>关门镇长田坎村</t>
  </si>
  <si>
    <t>长田坎村河沟田湾堰池整治</t>
  </si>
  <si>
    <t>可解决该村53户237人近200亩土地的农业生产用水需求，同时切实保障重点粮食区域高质高产。</t>
  </si>
  <si>
    <t>关门镇</t>
  </si>
  <si>
    <t>兴马镇齐家湾村高梁坪山坪塘整治工程</t>
  </si>
  <si>
    <t>兴马镇齐家湾村</t>
  </si>
  <si>
    <t>占地面积800平方米山坪塘堵漏，</t>
  </si>
  <si>
    <t>解决100户380人日常饮水问题</t>
  </si>
  <si>
    <t>正直镇福寨村山坪塘整治和灌溉渠修复</t>
  </si>
  <si>
    <t>正直镇福寨村</t>
  </si>
  <si>
    <t>整治山坪塘1口：清淤100m³、坝体灌浆20m³、护坡1500㎡；整治渠堰宽0.3米、高0.3米、长2700米</t>
  </si>
  <si>
    <t>吸纳15名当地群众务工，增加工资性收入；恢复灌溉能力300亩，提高农作物产量；保障271人安全饮水</t>
  </si>
  <si>
    <t>正直镇红花村2社新建蓄水池、新建及整治灌溉渠项目</t>
  </si>
  <si>
    <t>正直镇红花村</t>
  </si>
  <si>
    <t>新建渠堰宽0.3米、高0.3米、长480米，铺设灌溉管道2580米</t>
  </si>
  <si>
    <t>吸纳10名当地群众务工，增加工资性收入；恢复灌溉能力500亩，提高农作物产量。</t>
  </si>
  <si>
    <t>红花村</t>
  </si>
  <si>
    <t>兴马镇马鹿寨村渠堰修复项目</t>
  </si>
  <si>
    <t>兴马镇马鹿寨村</t>
  </si>
  <si>
    <t>修复3.4公里，供水管道安装3.4公里，新建2口蓄水池</t>
  </si>
  <si>
    <t>解决1200亩土地灌溉问题，解决425户1700人日常饮水问题</t>
  </si>
  <si>
    <t>大河镇大营坝村渠堰损毁维修维护</t>
  </si>
  <si>
    <t>大河镇大营坝村</t>
  </si>
  <si>
    <t>2社厅房里1处47米，1社厅房里1处20米，2社张家扁1处16米，2社简家大院1处30米，共计4处113米渠堰塌方修复整治。</t>
  </si>
  <si>
    <t>吸收当地群众20余人务工，人均增收600余元，解决大营坝村1社2社合计750余人农业灌溉生产用水。</t>
  </si>
  <si>
    <t>团结乡梭坡村一社佘家湾新建蓄水池</t>
  </si>
  <si>
    <t>团结乡梭坡村</t>
  </si>
  <si>
    <t>新建水池3口（直径10米，高3.5米）</t>
  </si>
  <si>
    <t>吸收当地群众务工20人；解决150饮水问题。</t>
  </si>
  <si>
    <t>高塔镇天宫村山坪塘整治项目</t>
  </si>
  <si>
    <t>整治减槽沟、天宫塘、长杠梁塘3座山坪塘</t>
  </si>
  <si>
    <t>通过整治，可有效解决汛期安全隐患，解决周边农户农业灌溉用水等问题</t>
  </si>
  <si>
    <t>天池镇红五村新建蓄水池和山坪塘整治</t>
  </si>
  <si>
    <t>天池镇红五村</t>
  </si>
  <si>
    <t>新建1口蓄水池直径30米，水深约3米，蓄水约2200立方；新建2口山坪塘每口约2.5亩，每口蓄水约8000立方。</t>
  </si>
  <si>
    <t>解决返乡超龄农民工100余人次，受益群众1440余人次，促进集体经济增收约3000元。</t>
  </si>
  <si>
    <t>沙河镇中岭村山坪塘整治工程</t>
  </si>
  <si>
    <t>沙河镇中岭村</t>
  </si>
  <si>
    <t>中岭村一社李家家堰塘，蓄水1200方，灌溉面积85亩，受益农户34户，目前堰塘渗漏严重，需清塘内泥土，筑提埧长52米，深3米，重建防洪槽15米，宽1.2米，高0.4米。</t>
  </si>
  <si>
    <t>有效解决李家垭附近村民耕种85亩灌溉用水问题，及雨季防洪防灾，解决34户农户生活用水。</t>
  </si>
  <si>
    <t>高塔镇金盆村、前丰村坨坨田堰池及百家坪新堰塘维修加固</t>
  </si>
  <si>
    <t>高塔镇金盆村、前丰村</t>
  </si>
  <si>
    <t>维修加固山坪塘2座</t>
  </si>
  <si>
    <t>通过维修加固，可有效解决汛期安全隐患，解决周边农户农业灌溉用水等问题</t>
  </si>
  <si>
    <t>八庙镇方竹村渠道维修</t>
  </si>
  <si>
    <t>新建渠堰3.1km，开挖方9600立方，维修渠堰4km。</t>
  </si>
  <si>
    <t>解决本村214户农业生产用水困难问题，全面解决汛期防洪排险问题。</t>
  </si>
  <si>
    <t>下两镇东河村蓄水池整治项目</t>
  </si>
  <si>
    <t>下两镇东河村</t>
  </si>
  <si>
    <t>两河村3组安全饮水工程蓄水池维修1口</t>
  </si>
  <si>
    <t>受益群众32户124人，吸纳群众就近务工10余人，解决群众生活用水问题。</t>
  </si>
  <si>
    <t>大河镇孙家山村毛冠子水库新建引水渠堰</t>
  </si>
  <si>
    <t>大河镇孙家山村</t>
  </si>
  <si>
    <t>新建雄尖子老林至毛冠子水库“40型”引水渠堰1.2公里</t>
  </si>
  <si>
    <t>解决该村524户1656人的安全饮水和2900余亩的土地灌溉问题</t>
  </si>
  <si>
    <t>长赤镇美丽村庄示范项目</t>
  </si>
  <si>
    <t>人居环境整治</t>
  </si>
  <si>
    <t>村容村貌提升</t>
  </si>
  <si>
    <t>长赤镇清泉、龙池、建华等村</t>
  </si>
  <si>
    <t>按照“一户一策”建立改造提升建设内容清单对核心区域内的324处农房进行巴山民居风格塑形。外墙统一为白色涂料、墙裙为灰色涂料，其中青杠村、玉白村整体风貌整体与华润希望乡村核心区房屋风貌色调相协调。</t>
  </si>
  <si>
    <t>农房改造后、可引进社会资本发展特色民宿或者由村民自营，采取“民宿+农产品”“民宿+美食”等工程有效推动乡村游提质升级，核心区的村年均接待游客15万人次，带动800余村民在家门口就业增收，户均可实现收入1万元。</t>
  </si>
  <si>
    <t>赤溪镇西厢村特色村落建设</t>
  </si>
  <si>
    <t>以“歌画山水、植梦西厢”为主题，在西厢、文昌村实施大地艺术景观建设项目，打造特色网红村落，主要对沿旅游环线农户墙体进行彩绘，彩绘面积约30000平方米元；在三个重要节点修建观景平台。</t>
  </si>
  <si>
    <t>吸纳周边农户务工40人，人均增收3000元，带动区域内农户发展旅游产业，促进农民均增收300元以上。</t>
  </si>
  <si>
    <t>桥亭镇竹坝村传统村落保护</t>
  </si>
  <si>
    <r>
      <rPr>
        <sz val="14.0"/>
        <color rgb="FF000000"/>
        <rFont val="宋体"/>
        <charset val="134"/>
      </rPr>
      <t>吸收本地群众务工</t>
    </r>
    <r>
      <rPr>
        <sz val="14.0"/>
        <color rgb="FF000000"/>
        <rFont val="宋体"/>
        <charset val="134"/>
      </rPr>
      <t>50</t>
    </r>
    <r>
      <rPr>
        <sz val="14.0"/>
        <color rgb="FF000000"/>
        <rFont val="宋体"/>
        <charset val="134"/>
      </rPr>
      <t>人，解决竹坝村、长河村饮水问题</t>
    </r>
    <phoneticPr fontId="0" type="noConversion"/>
  </si>
  <si>
    <t>南江县山洪灾害自动监测新增站点建设</t>
  </si>
  <si>
    <t>在大河镇白院社区等13处有人居住的山洪沟上游补充自动雨、水情监测站点。</t>
  </si>
  <si>
    <t>保障下游河边群众的生命财产安全。</t>
  </si>
  <si>
    <t>南江县人居环境整治</t>
  </si>
  <si>
    <t>农村卫生厕所改造</t>
  </si>
  <si>
    <t>在大河镇、元潭镇、正直镇、下两镇新建无害化卫生厕所17座、改建无害化卫生厕所109座、新建三格式化粪池329座、新建农村公厕5座、改建农村公厕2座。</t>
  </si>
  <si>
    <t>一是通过由村股份经济合作联合社组织实施改厕，部分农户参与改厕等方式，提升村集体与农户收入；二是通过实施改厕，农村环境大大改善，有效防止疾病的传播与发生，减少村民卫生费用支出。三是通过实施改厕，引导农民转变生活观念，让广大农民群众从内心接纳文明、健康、科学的生活方式，最终提升农民群众的幸福指数。四是通过改厕后，粪污达到无害化处理，有效消除粪便对空气和饮用水的污染，实现土地资源的可持续利用，同时人居环境得到大幅提升。</t>
  </si>
  <si>
    <t>易地扶贫搬迁后扶</t>
  </si>
  <si>
    <t>南江县易地扶贫搬迁贷款贴息</t>
  </si>
  <si>
    <t>易地搬迁后扶</t>
  </si>
  <si>
    <t>易地扶贫搬迁贷款债券贴息补助</t>
  </si>
  <si>
    <t>用于补贴偿还“十三五”期间贫困户易地扶贫搬迁贷款利息</t>
  </si>
  <si>
    <t>扶贫专户</t>
  </si>
  <si>
    <t>巩固三保障成果</t>
  </si>
  <si>
    <t>南江县雨露计划</t>
  </si>
  <si>
    <t>教育</t>
  </si>
  <si>
    <t>享受“雨露计划”职业教育</t>
  </si>
  <si>
    <t>对符合条件的脱贫人口家庭中高职学生发放职业教育补助。</t>
  </si>
  <si>
    <t>南江县本专科建档立卡特别资助项目</t>
  </si>
  <si>
    <t>其他教育类项目</t>
  </si>
  <si>
    <t>为2020年及以前入学的脱贫户家中子女就读本专科提供每生每年4000元的生活补助</t>
  </si>
  <si>
    <t>教科体局</t>
  </si>
  <si>
    <t>南江县中职建档立卡学生生活补助项目</t>
  </si>
  <si>
    <t>为2020年及以前入学的脱贫户家中子女就读中职学生提供每生每年1000元的生活补助</t>
  </si>
  <si>
    <t>南江县普通高中贫困学生助学金项目</t>
  </si>
  <si>
    <t>为家庭经济困难的普通高中学生提供每生每年2000元的助学金</t>
  </si>
  <si>
    <t>南江县普通高中贫困学生免学费项目</t>
  </si>
  <si>
    <t>为家庭经济困难的普通高中学生免除学杂费</t>
  </si>
  <si>
    <t>南江县代缴困难群众医疗保险项目</t>
  </si>
  <si>
    <t>健康</t>
  </si>
  <si>
    <t>参加城乡居民基本医疗保险</t>
  </si>
  <si>
    <t>用于代缴困难群众医疗保险</t>
  </si>
  <si>
    <t>医保局</t>
  </si>
  <si>
    <t>南江县代缴困难群众养老保险项目</t>
  </si>
  <si>
    <t>综合保障</t>
  </si>
  <si>
    <t>参加城乡居民基本养老保险</t>
  </si>
  <si>
    <t>用于代缴困难群众养老保险</t>
  </si>
  <si>
    <t>居保局</t>
  </si>
  <si>
    <t>南江县特困人员救助项目</t>
  </si>
  <si>
    <t>接受医疗救助</t>
  </si>
  <si>
    <t>用于特困人员救助</t>
  </si>
  <si>
    <t>民政局</t>
  </si>
  <si>
    <t>南江县农村低保项目</t>
  </si>
  <si>
    <t>享受农村居民最低生活保障</t>
  </si>
  <si>
    <t>用于困难群众最低生活保障</t>
  </si>
  <si>
    <t>南江县农村妇女“两癌”检查项目</t>
  </si>
  <si>
    <t>为南江县5390名农村适龄妇女进行免费乳腺癌、宫颈癌筛查。</t>
  </si>
  <si>
    <t>农村35-64岁妇女参与。做好妇女“两癌”早发现、早治疗，提高人民群众两癌防治知识知晓率，提升妇女生活质量与幸福感。</t>
  </si>
  <si>
    <t>卫健局</t>
  </si>
  <si>
    <t>项目管理费</t>
  </si>
  <si>
    <t>南江县财政衔接资金项目管理费</t>
  </si>
  <si>
    <t>财政局、乡村振兴局、农业农村局、发改局、交通局</t>
  </si>
  <si>
    <t>提取财政衔接资金项目管理经费，用于全县财政衔接资金项目监督管理。</t>
  </si>
  <si>
    <t>财政局</t>
  </si>
  <si>
    <t>南江县驻村工作队经费</t>
  </si>
  <si>
    <t>用于全县脱贫村开展驻村帮扶经费。</t>
  </si>
  <si>
    <t>南江县村级运行维护费</t>
  </si>
  <si>
    <t>用于全县300余个村村级事业运行管护经费。</t>
  </si>
  <si>
    <t>乡村治理和精神文明建设</t>
  </si>
  <si>
    <t>交通费补助</t>
  </si>
  <si>
    <t>村庄规划编制（含修编）</t>
  </si>
  <si>
    <t>公共服务岗位</t>
  </si>
  <si>
    <t>农村危房改造等农房改造</t>
  </si>
  <si>
    <t>开展乡村治理示范创建</t>
  </si>
  <si>
    <t>少数民族特色村寨建设项目</t>
  </si>
  <si>
    <t>“一站式”社区综合服务设施建设</t>
  </si>
  <si>
    <t>享受“雨露计划”职业教育补助</t>
  </si>
  <si>
    <t>推进“积分制”“清单式”等管理方式</t>
  </si>
  <si>
    <t>困难群众饮用低氟茶</t>
  </si>
  <si>
    <t>水产养殖业发展</t>
  </si>
  <si>
    <t>帮扶车间（特色手工基地）建设</t>
  </si>
  <si>
    <t>参与“学前学会普通话”行动</t>
  </si>
  <si>
    <t>培养“四有”新时代农民</t>
  </si>
  <si>
    <t>林草基地建设</t>
  </si>
  <si>
    <t>技能培训</t>
  </si>
  <si>
    <t>移风易俗</t>
  </si>
  <si>
    <t>以工代训</t>
  </si>
  <si>
    <t>农村电网建设（通生产、生活用电、提高综合电压和供电可靠性）</t>
  </si>
  <si>
    <t>科技文化卫生“三下乡”</t>
  </si>
  <si>
    <t>光伏电站建设</t>
  </si>
  <si>
    <t>创业培训</t>
  </si>
  <si>
    <t>数字乡村建设（信息通信基础设施建设、数字化、智能化建设等）</t>
  </si>
  <si>
    <t>参加大病保险</t>
  </si>
  <si>
    <t>农村文化项目</t>
  </si>
  <si>
    <t>创业奖补</t>
  </si>
  <si>
    <t>农村清洁能源设施建设（燃气、户用光伏、风电、水电、农村生物质能源、北方地区清洁取暖等）</t>
  </si>
  <si>
    <t>参加意外保险</t>
  </si>
  <si>
    <t>产地初加工和精深加工</t>
  </si>
  <si>
    <t>乡村工匠培育培训</t>
  </si>
  <si>
    <t>农业农村基础设施中长期贷款贴息</t>
  </si>
  <si>
    <t>参加其他补充医疗保险</t>
  </si>
  <si>
    <t>市场建设和农村物流</t>
  </si>
  <si>
    <t>乡村工匠大师工作室</t>
  </si>
  <si>
    <t>乡村工匠传习所</t>
  </si>
  <si>
    <t>农村卫生厕所改造（户用、公共厕所）</t>
  </si>
  <si>
    <t>接受大病、慢性病(地方病)救治</t>
  </si>
  <si>
    <t>农村污水治理</t>
  </si>
  <si>
    <t>农村垃圾治理</t>
  </si>
  <si>
    <t>智慧农业</t>
  </si>
  <si>
    <t>享受特困人员救助供养</t>
  </si>
  <si>
    <t>学校建设或改造（含幼儿园）</t>
  </si>
  <si>
    <t>接受留守关爱服务</t>
  </si>
  <si>
    <t>人才培养</t>
  </si>
  <si>
    <t>村卫生室标准化建设</t>
  </si>
  <si>
    <t>接受临时救助</t>
  </si>
  <si>
    <t>农村养老设施建设（养老院、幸福院、日间照料中心等）</t>
  </si>
  <si>
    <t>公共照明设施</t>
  </si>
  <si>
    <t>小额信贷风险补偿金</t>
  </si>
  <si>
    <t>开展县乡村公共服务一体化示范创建</t>
  </si>
  <si>
    <t>特色产业保险保费补助</t>
  </si>
  <si>
    <t>其他（便民综合服务设施、文化活动广场、体育设施、村级客运站、农村公益性殡葬设施建设等）</t>
  </si>
  <si>
    <t>新型经营主体贷款贴息</t>
  </si>
  <si>
    <t>防贫保险（基金）</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</si>
</sst>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_ "/>
    <numFmt numFmtId="177" formatCode="0%"/>
    <numFmt numFmtId="178" formatCode="_ * #,##0.00_ ;_ * -#,##0.00_ ;_ * &quot;-&quot;??_ ;_ @_ "/>
    <numFmt numFmtId="179" formatCode="_ ￥* #,##0_ ;_ ￥* -#,##0_ ;_ ￥* &quot;-&quot;_ ;_ @_ "/>
    <numFmt numFmtId="180" formatCode="_ &quot;¥&quot;* #,##0.00_ ;_ &quot;¥&quot;* \-#,##0.00_ ;_ &quot;¥&quot;* &quot;-&quot;??_ ;_ @_ "/>
    <numFmt numFmtId="181" formatCode="_ * #,##0_ ;_ * -#,##0_ ;_ * &quot;-&quot;_ ;_ @_ "/>
    <numFmt numFmtId="182" formatCode="_ &quot;¥&quot;* #,##0.00_ ;_ &quot;¥&quot;* \-#,##0.00_ ;_ &quot;¥&quot;* &quot;-&quot;??_ ;_ @_ "/>
    <numFmt numFmtId="183" formatCode="_ &quot;¥&quot;* #,##0_ ;_ &quot;¥&quot;* \-#,##0_ ;_ &quot;¥&quot;* &quot;-&quot;_ ;_ @_ "/>
    <numFmt numFmtId="184" formatCode="_ * #,##0_ ;_ * -#,##0_ ;_ * &quot;-&quot;_ ;_ @_ "/>
  </numFmts>
  <fonts count="49" x14ac:knownFonts="49">
    <font>
      <sz val="11.0"/>
      <color rgb="FF000000"/>
      <name val="宋体"/>
      <charset val="134"/>
    </font>
    <font>
      <sz val="14.0"/>
      <color rgb="FF000000"/>
      <name val="宋体"/>
      <charset val="134"/>
      <b/>
    </font>
    <font>
      <sz val="11.0"/>
      <color rgb="FF000000"/>
      <name val="宋体"/>
      <charset val="134"/>
      <b/>
    </font>
    <font>
      <sz val="14.0"/>
      <name val="宋体"/>
      <charset val="134"/>
    </font>
    <font>
      <sz val="14.0"/>
      <name val="宋体"/>
      <charset val="134"/>
      <b/>
    </font>
    <font>
      <sz val="14.0"/>
      <name val="黑体"/>
      <charset val="134"/>
      <b/>
    </font>
    <font>
      <sz val="14.0"/>
      <color rgb="FF000000"/>
      <name val="宋体"/>
      <charset val="134"/>
    </font>
    <font>
      <sz val="20.0"/>
      <name val="黑体"/>
      <charset val="134"/>
      <b/>
    </font>
    <font>
      <sz val="20.0"/>
      <name val="黑体"/>
      <charset val="134"/>
    </font>
    <font>
      <sz val="20.0"/>
      <name val="宋体"/>
      <charset val="134"/>
    </font>
    <font>
      <sz val="20.0"/>
      <name val="方正小标宋简体"/>
      <charset val="134"/>
      <b/>
    </font>
    <font>
      <sz val="20.0"/>
      <name val="宋体"/>
      <charset val="134"/>
      <b/>
    </font>
    <font>
      <sz val="12.0"/>
      <name val="宋体"/>
      <charset val="134"/>
      <b/>
    </font>
    <font>
      <sz val="11.0"/>
      <color rgb="FFFFFFFF"/>
      <name val="宋体"/>
      <charset val="134"/>
    </font>
    <font>
      <sz val="11.0"/>
      <color rgb="FF1F497D"/>
      <name val="宋体"/>
      <charset val="134"/>
      <b/>
    </font>
    <font>
      <sz val="11.0"/>
      <color rgb="FF7F7F7F"/>
      <name val="宋体"/>
      <charset val="134"/>
      <i/>
    </font>
    <font>
      <sz val="13.0"/>
      <color rgb="FF1F497D"/>
      <name val="宋体"/>
      <charset val="134"/>
      <b/>
    </font>
    <font>
      <sz val="11.0"/>
      <color rgb="FFFF0000"/>
      <name val="宋体"/>
      <charset val="134"/>
    </font>
    <font>
      <sz val="15.0"/>
      <color rgb="FF1F497D"/>
      <name val="宋体"/>
      <charset val="134"/>
      <b/>
    </font>
    <font>
      <sz val="11.0"/>
      <color rgb="FF0000FF"/>
      <name val="宋体"/>
      <charset val="134"/>
      <u val="single"/>
    </font>
    <font>
      <sz val="11.0"/>
      <color rgb="FFFA7D00"/>
      <name val="宋体"/>
      <charset val="134"/>
      <b/>
    </font>
    <font>
      <sz val="11.0"/>
      <color rgb="FF800080"/>
      <name val="宋体"/>
      <charset val="134"/>
      <u val="single"/>
    </font>
    <font>
      <sz val="11.0"/>
      <color rgb="FF3F3F76"/>
      <name val="宋体"/>
      <charset val="134"/>
    </font>
    <font>
      <sz val="11.0"/>
      <color rgb="FF3F3F3F"/>
      <name val="宋体"/>
      <charset val="134"/>
      <b/>
    </font>
    <font>
      <sz val="11.0"/>
      <color rgb="FFFFFFFF"/>
      <name val="宋体"/>
      <charset val="134"/>
      <b/>
    </font>
    <font>
      <sz val="11.0"/>
      <color rgb="FFFA7D00"/>
      <name val="宋体"/>
      <charset val="134"/>
    </font>
    <font>
      <sz val="18.0"/>
      <color rgb="FF1F497D"/>
      <name val="宋体"/>
      <charset val="134"/>
      <b/>
    </font>
    <font>
      <sz val="11.0"/>
      <color rgb="FF006100"/>
      <name val="宋体"/>
      <charset val="134"/>
    </font>
    <font>
      <sz val="11.0"/>
      <color rgb="FF9C6500"/>
      <name val="宋体"/>
      <charset val="134"/>
    </font>
    <font>
      <sz val="11.0"/>
      <color rgb="FF9C0006"/>
      <name val="宋体"/>
      <charset val="134"/>
    </font>
    <font>
      <sz val="10.0"/>
      <color rgb="FF000000"/>
      <name val="Arial"/>
      <family val="2"/>
    </font>
    <font>
      <sz val="12.0"/>
      <color rgb="FF9C0006"/>
      <name val="文泉驿微米黑"/>
      <charset val="134"/>
    </font>
    <font>
      <sz val="12.0"/>
      <color rgb="FF006100"/>
      <name val="文泉驿微米黑"/>
      <charset val="134"/>
    </font>
    <font>
      <sz val="12.0"/>
      <color rgb="FF9C6500"/>
      <name val="文泉驿微米黑"/>
      <charset val="134"/>
    </font>
    <font>
      <sz val="12.0"/>
      <color rgb="FFFA7D00"/>
      <name val="文泉驿微米黑"/>
      <charset val="134"/>
      <b/>
    </font>
    <font>
      <sz val="12.0"/>
      <color rgb="FFFFFFFF"/>
      <name val="文泉驿微米黑"/>
      <charset val="134"/>
      <b/>
    </font>
    <font>
      <sz val="12.0"/>
      <color rgb="FF7F7F7F"/>
      <name val="文泉驿微米黑"/>
      <charset val="134"/>
      <i/>
    </font>
    <font>
      <sz val="12.0"/>
      <color rgb="FFFF0000"/>
      <name val="文泉驿微米黑"/>
      <charset val="134"/>
    </font>
    <font>
      <sz val="12.0"/>
      <color rgb="FFFA7D00"/>
      <name val="文泉驿微米黑"/>
      <charset val="134"/>
    </font>
    <font>
      <sz val="12.0"/>
      <color rgb="FF3F3F3F"/>
      <name val="文泉驿微米黑"/>
      <charset val="134"/>
      <b/>
    </font>
    <font>
      <sz val="12.0"/>
      <color rgb="FF3F3F76"/>
      <name val="文泉驿微米黑"/>
      <charset val="134"/>
    </font>
    <font>
      <sz val="18.0"/>
      <color rgb="FF1F497D"/>
      <name val="文泉驿微米黑"/>
      <charset val="134"/>
    </font>
    <font>
      <sz val="15.0"/>
      <color rgb="FF1F497D"/>
      <name val="文泉驿微米黑"/>
      <charset val="134"/>
      <b/>
    </font>
    <font>
      <sz val="13.0"/>
      <color rgb="FF1F497D"/>
      <name val="文泉驿微米黑"/>
      <charset val="134"/>
      <b/>
    </font>
    <font>
      <sz val="11.0"/>
      <color rgb="FF1F497D"/>
      <name val="文泉驿微米黑"/>
      <charset val="134"/>
      <b/>
    </font>
    <font>
      <sz val="12.0"/>
      <color rgb="FF000000"/>
      <name val="文泉驿微米黑"/>
      <charset val="134"/>
      <b/>
    </font>
    <font>
      <sz val="12.0"/>
      <color rgb="FF000000"/>
      <name val="文泉驿微米黑"/>
      <charset val="134"/>
    </font>
    <font>
      <sz val="12.0"/>
      <color rgb="FFFFFFFF"/>
      <name val="文泉驿微米黑"/>
      <charset val="134"/>
    </font>
    <font>
      <sz val="11.0"/>
      <color rgb="FF000000"/>
      <name val="宋体"/>
      <charset val="134"/>
    </font>
  </fonts>
  <fills count="67">
    <fill>
      <patternFill patternType="none"/>
    </fill>
    <fill>
      <patternFill patternType="gray125"/>
    </fill>
    <fill>
      <patternFill patternType="none"/>
    </fill>
    <fill>
      <patternFill patternType="solid">
        <fgColor rgb="FFFFFFFF"/>
        <bgColor indexed="64"/>
      </patternFill>
    </fill>
    <fill>
      <patternFill patternType="solid">
        <fgColor rgb="FFFFFF00"/>
        <bgColor indexed="64"/>
      </patternFill>
    </fill>
    <fill>
      <patternFill patternType="solid">
        <fgColor rgb="FFFCD5B4"/>
        <bgColor indexed="64"/>
      </patternFill>
    </fill>
    <fill>
      <patternFill patternType="solid">
        <fgColor rgb="FFFDE9D9"/>
        <bgColor indexed="64"/>
      </patternFill>
    </fill>
    <fill>
      <patternFill patternType="solid">
        <fgColor rgb="FFF79646"/>
        <bgColor indexed="64"/>
      </patternFill>
    </fill>
    <fill>
      <patternFill patternType="solid">
        <fgColor rgb="FFB6DDE8"/>
        <bgColor indexed="64"/>
      </patternFill>
    </fill>
    <fill>
      <patternFill patternType="solid">
        <fgColor rgb="FFDBEEF3"/>
        <bgColor indexed="64"/>
      </patternFill>
    </fill>
    <fill>
      <patternFill patternType="solid">
        <fgColor rgb="FF4BACC6"/>
        <bgColor indexed="64"/>
      </patternFill>
    </fill>
    <fill>
      <patternFill patternType="solid">
        <fgColor rgb="FFCCC0DA"/>
        <bgColor indexed="64"/>
      </patternFill>
    </fill>
    <fill>
      <patternFill patternType="solid">
        <fgColor rgb="FFB2A1C7"/>
        <bgColor indexed="64"/>
      </patternFill>
    </fill>
    <fill>
      <patternFill patternType="solid">
        <fgColor rgb="FFF2DBDA"/>
        <bgColor indexed="64"/>
      </patternFill>
    </fill>
    <fill>
      <patternFill patternType="solid">
        <fgColor rgb="FF93CDDD"/>
        <bgColor indexed="64"/>
      </patternFill>
    </fill>
    <fill>
      <patternFill patternType="solid">
        <fgColor rgb="FFEAF1DD"/>
        <bgColor indexed="64"/>
      </patternFill>
    </fill>
    <fill>
      <patternFill patternType="solid">
        <fgColor rgb="FFE5E0EC"/>
        <bgColor indexed="64"/>
      </patternFill>
    </fill>
    <fill>
      <patternFill patternType="solid">
        <fgColor rgb="FFF2F2F2"/>
        <bgColor indexed="64"/>
      </patternFill>
    </fill>
    <fill>
      <patternFill patternType="solid">
        <fgColor rgb="FF8064A2"/>
        <bgColor indexed="64"/>
      </patternFill>
    </fill>
    <fill>
      <patternFill patternType="solid">
        <fgColor rgb="FFD7E4BC"/>
        <bgColor indexed="64"/>
      </patternFill>
    </fill>
    <fill>
      <patternFill patternType="solid">
        <fgColor rgb="FFFAC090"/>
        <bgColor indexed="64"/>
      </patternFill>
    </fill>
    <fill>
      <patternFill patternType="solid">
        <fgColor rgb="FFFFCC99"/>
        <bgColor indexed="64"/>
      </patternFill>
    </fill>
    <fill>
      <patternFill patternType="solid">
        <fgColor rgb="FFA5A5A5"/>
        <bgColor indexed="64"/>
      </patternFill>
    </fill>
    <fill>
      <patternFill patternType="solid">
        <fgColor rgb="FF95B3D7"/>
        <bgColor indexed="64"/>
      </patternFill>
    </fill>
    <fill>
      <patternFill patternType="solid">
        <fgColor rgb="FFC2D69A"/>
        <bgColor indexed="64"/>
      </patternFill>
    </fill>
    <fill>
      <patternFill patternType="solid">
        <fgColor rgb="FFFFFFCC"/>
        <bgColor indexed="64"/>
      </patternFill>
    </fill>
    <fill>
      <patternFill patternType="solid">
        <fgColor rgb="FFC6EFCE"/>
        <bgColor indexed="64"/>
      </patternFill>
    </fill>
    <fill>
      <patternFill patternType="solid">
        <fgColor rgb="FF4F81BD"/>
        <bgColor indexed="64"/>
      </patternFill>
    </fill>
    <fill>
      <patternFill patternType="solid">
        <fgColor rgb="FFFFEB9C"/>
        <bgColor indexed="64"/>
      </patternFill>
    </fill>
    <fill>
      <patternFill patternType="solid">
        <fgColor rgb="FFDBE5F1"/>
        <bgColor indexed="64"/>
      </patternFill>
    </fill>
    <fill>
      <patternFill patternType="solid">
        <fgColor rgb="FFFFC7CE"/>
        <bgColor indexed="64"/>
      </patternFill>
    </fill>
    <fill>
      <patternFill patternType="solid">
        <fgColor rgb="FFC0504D"/>
        <bgColor indexed="64"/>
      </patternFill>
    </fill>
    <fill>
      <patternFill patternType="solid">
        <fgColor rgb="FFB8CCE4"/>
        <bgColor indexed="64"/>
      </patternFill>
    </fill>
    <fill>
      <patternFill patternType="solid">
        <fgColor rgb="FFD99593"/>
        <bgColor indexed="64"/>
      </patternFill>
    </fill>
    <fill>
      <patternFill patternType="solid">
        <fgColor rgb="FFE5B8B7"/>
        <bgColor indexed="64"/>
      </patternFill>
    </fill>
    <fill>
      <patternFill patternType="solid">
        <fgColor rgb="FF9BBB59"/>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A6BFDE"/>
      </bottom>
      <diagonal/>
    </border>
    <border>
      <left/>
      <right/>
      <top style="thin">
        <color rgb="FF4F81BD"/>
      </top>
      <bottom style="double">
        <color rgb="FF4F81BD"/>
      </bottom>
      <diagonal/>
    </border>
    <border>
      <left/>
      <right/>
      <top/>
      <bottom style="medium">
        <color rgb="FF4F81BD"/>
      </bottom>
      <diagonal/>
    </border>
    <border>
      <left/>
      <right/>
      <top/>
      <bottom style="medium">
        <color rgb="FF4F81BD"/>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50">
    <xf numFmtId="0" fontId="0" fillId="0" borderId="0" applyAlignment="1">
      <alignment vertical="center"/>
    </xf>
    <xf numFmtId="0" fontId="0" fillId="5" applyFill="1" borderId="0" applyAlignment="1" applyProtection="0">
      <alignment vertical="center"/>
    </xf>
    <xf numFmtId="0" fontId="0" fillId="6" applyFill="1" borderId="0" applyAlignment="1" applyProtection="0">
      <alignment vertical="center"/>
    </xf>
    <xf numFmtId="0" fontId="13" applyFont="1" fillId="7" applyFill="1" borderId="0" applyAlignment="1" applyProtection="0">
      <alignment vertical="center"/>
    </xf>
    <xf numFmtId="0" fontId="0" fillId="8" applyFill="1" borderId="0" applyAlignment="1" applyProtection="0">
      <alignment vertical="center"/>
    </xf>
    <xf numFmtId="0" fontId="0" fillId="9" applyFill="1" borderId="0" applyAlignment="1" applyProtection="0">
      <alignment vertical="center"/>
    </xf>
    <xf numFmtId="0" fontId="13" applyFont="1" fillId="10" applyFill="1" borderId="0" applyAlignment="1" applyProtection="0">
      <alignment vertical="center"/>
    </xf>
    <xf numFmtId="0" fontId="0" fillId="11" applyFill="1" borderId="0" applyAlignment="1" applyProtection="0">
      <alignment vertical="center"/>
    </xf>
    <xf numFmtId="0" fontId="14" applyFont="1" fillId="0" borderId="17" applyBorder="1" applyAlignment="1" applyProtection="0">
      <alignment vertical="center"/>
    </xf>
    <xf numFmtId="0" fontId="15" applyFont="1" fillId="0" borderId="0" applyAlignment="1" applyProtection="0">
      <alignment vertical="center"/>
    </xf>
    <xf numFmtId="0" fontId="2" applyFont="1" fillId="0" borderId="18" applyBorder="1" applyAlignment="1" applyProtection="0">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0" fontId="16" applyFont="1" fillId="0" borderId="19" applyBorder="1" applyAlignment="1" applyProtection="0">
      <alignment vertical="center"/>
    </xf>
    <xf numFmtId="179" applyNumberFormat="1" fontId="0" fillId="0" borderId="0" applyAlignment="1" applyProtection="0">
      <alignment vertical="center"/>
    </xf>
    <xf numFmtId="0" fontId="13" applyFont="1" fillId="12" applyFill="1" borderId="0" applyAlignment="1" applyProtection="0">
      <alignment vertical="center"/>
    </xf>
    <xf numFmtId="0" fontId="17" applyFont="1" fillId="0" borderId="0" applyAlignment="1" applyProtection="0">
      <alignment vertical="center"/>
    </xf>
    <xf numFmtId="0" fontId="0" fillId="13" applyFill="1" borderId="0" applyAlignment="1" applyProtection="0">
      <alignment vertical="center"/>
    </xf>
    <xf numFmtId="0" fontId="13" applyFont="1" fillId="14" applyFill="1" borderId="0" applyAlignment="1" applyProtection="0">
      <alignment vertical="center"/>
    </xf>
    <xf numFmtId="0" fontId="18" applyFont="1" fillId="0" borderId="20" applyBorder="1" applyAlignment="1" applyProtection="0">
      <alignment vertical="center"/>
    </xf>
    <xf numFmtId="0" fontId="19" applyFont="1" fillId="0" borderId="0" applyAlignment="1" applyProtection="0">
      <alignment vertical="center"/>
    </xf>
    <xf numFmtId="0" fontId="0" fillId="15" applyFill="1" borderId="0" applyAlignment="1" applyProtection="0">
      <alignment vertical="center"/>
    </xf>
    <xf numFmtId="180" applyNumberFormat="1" fontId="0" fillId="0" borderId="0" applyAlignment="1" applyProtection="0">
      <alignment vertical="center"/>
    </xf>
    <xf numFmtId="0" fontId="0" fillId="16" applyFill="1" borderId="0" applyAlignment="1" applyProtection="0">
      <alignment vertical="center"/>
    </xf>
    <xf numFmtId="0" fontId="20" applyFont="1" fillId="17" applyFill="1" borderId="21" applyBorder="1" applyAlignment="1" applyProtection="0">
      <alignment vertical="center"/>
    </xf>
    <xf numFmtId="0" fontId="21" applyFont="1" fillId="0" borderId="0" applyAlignment="1" applyProtection="0">
      <alignment vertical="center"/>
    </xf>
    <xf numFmtId="181" applyNumberFormat="1" fontId="0" fillId="0" borderId="0" applyAlignment="1" applyProtection="0">
      <alignment vertical="center"/>
    </xf>
    <xf numFmtId="0" fontId="13" applyFont="1" fillId="18" applyFill="1" borderId="0" applyAlignment="1" applyProtection="0">
      <alignment vertical="center"/>
    </xf>
    <xf numFmtId="0" fontId="0" fillId="19" applyFill="1" borderId="0" applyAlignment="1" applyProtection="0">
      <alignment vertical="center"/>
    </xf>
    <xf numFmtId="0" fontId="13" applyFont="1" fillId="20" applyFill="1" borderId="0" applyAlignment="1" applyProtection="0">
      <alignment vertical="center"/>
    </xf>
    <xf numFmtId="0" fontId="22" applyFont="1" fillId="21" applyFill="1" borderId="22" applyBorder="1" applyAlignment="1" applyProtection="0">
      <alignment vertical="center"/>
    </xf>
    <xf numFmtId="0" fontId="23" applyFont="1" fillId="17" applyFill="1" borderId="23" applyBorder="1" applyAlignment="1" applyProtection="0">
      <alignment vertical="center"/>
    </xf>
    <xf numFmtId="0" fontId="24" applyFont="1" fillId="22" applyFill="1" borderId="24" applyBorder="1" applyAlignment="1" applyProtection="0">
      <alignment vertical="center"/>
    </xf>
    <xf numFmtId="0" fontId="25" applyFont="1" fillId="0" borderId="25" applyBorder="1" applyAlignment="1" applyProtection="0">
      <alignment vertical="center"/>
    </xf>
    <xf numFmtId="0" fontId="13" applyFont="1" fillId="23" applyFill="1" borderId="0" applyAlignment="1" applyProtection="0">
      <alignment vertical="center"/>
    </xf>
    <xf numFmtId="0" fontId="13" applyFont="1" fillId="24" applyFill="1" borderId="0" applyAlignment="1" applyProtection="0">
      <alignment vertical="center"/>
    </xf>
    <xf numFmtId="0" fontId="0" fillId="25" applyFill="1" borderId="26" applyBorder="1" applyAlignment="1" applyProtection="0">
      <alignment vertical="center"/>
    </xf>
    <xf numFmtId="0" fontId="26" applyFont="1" fillId="0" borderId="0" applyAlignment="1" applyProtection="0">
      <alignment vertical="center"/>
    </xf>
    <xf numFmtId="0" fontId="27" applyFont="1" fillId="26" applyFill="1" borderId="0" applyAlignment="1" applyProtection="0">
      <alignment vertical="center"/>
    </xf>
    <xf numFmtId="0" fontId="14" applyFont="1" fillId="0" borderId="0" applyAlignment="1" applyProtection="0">
      <alignment vertical="center"/>
    </xf>
    <xf numFmtId="0" fontId="13" applyFont="1" fillId="27" applyFill="1" borderId="0" applyAlignment="1" applyProtection="0">
      <alignment vertical="center"/>
    </xf>
    <xf numFmtId="0" fontId="28" applyFont="1" fillId="28" applyFill="1" borderId="0" applyAlignment="1" applyProtection="0">
      <alignment vertical="center"/>
    </xf>
    <xf numFmtId="0" fontId="0" fillId="29" applyFill="1" borderId="0" applyAlignment="1" applyProtection="0">
      <alignment vertical="center"/>
    </xf>
    <xf numFmtId="0" fontId="29" applyFont="1" fillId="30" applyFill="1" borderId="0" applyAlignment="1" applyProtection="0">
      <alignment vertical="center"/>
    </xf>
    <xf numFmtId="0" fontId="13" applyFont="1" fillId="31" applyFill="1" borderId="0" applyAlignment="1" applyProtection="0">
      <alignment vertical="center"/>
    </xf>
    <xf numFmtId="0" fontId="0" fillId="32" applyFill="1" borderId="0" applyAlignment="1" applyProtection="0">
      <alignment vertical="center"/>
    </xf>
    <xf numFmtId="0" fontId="0" fillId="0" borderId="0" applyAlignment="1"/>
    <xf numFmtId="0" fontId="13" applyFont="1" fillId="33" applyFill="1" borderId="0" applyAlignment="1" applyProtection="0">
      <alignment vertical="center"/>
    </xf>
    <xf numFmtId="0" fontId="0" fillId="34" applyFill="1" borderId="0" applyAlignment="1" applyProtection="0">
      <alignment vertical="center"/>
    </xf>
    <xf numFmtId="0" fontId="13" applyFont="1" fillId="35" applyFill="1" borderId="0" applyAlignment="1" applyProtection="0">
      <alignment vertical="center"/>
    </xf>
  </cellStyleXfs>
  <cellXfs count="150">
    <xf numFmtId="0" fontId="0" fillId="0" borderId="0" applyAlignment="1" xfId="0">
      <alignment vertical="center"/>
    </xf>
    <xf numFmtId="0" fontId="0" fillId="0" borderId="0" applyAlignment="1" xfId="0">
      <alignment vertical="center"/>
    </xf>
    <xf numFmtId="0" fontId="1" applyFont="1" fillId="0" applyBorder="1" borderId="0" applyAlignment="1" xfId="0">
      <alignment horizontal="center" vertical="center"/>
    </xf>
    <xf numFmtId="0" fontId="0" fillId="0" borderId="0" applyAlignment="1" xfId="0">
      <alignment vertical="center" wrapText="1"/>
    </xf>
    <xf numFmtId="0" fontId="0" fillId="0" borderId="0" applyAlignment="1" xfId="0">
      <alignment horizontal="center" vertical="center"/>
    </xf>
    <xf numFmtId="0" fontId="2" applyFont="1" applyFill="1" fillId="0" borderId="0" applyAlignment="1" xfId="0">
      <alignment horizontal="center" vertical="center"/>
    </xf>
    <xf numFmtId="0" fontId="1" applyFont="1" applyFill="1" fillId="0" borderId="0" applyAlignment="1" xfId="0">
      <alignment horizontal="center" vertical="center"/>
    </xf>
    <xf numFmtId="0" fontId="3" applyFont="1" applyFill="1" fillId="0" borderId="0" applyAlignment="1" xfId="0">
      <alignment horizontal="center" vertical="center" wrapText="1"/>
    </xf>
    <xf numFmtId="0" fontId="3" applyFont="1" applyFill="1" fillId="0" borderId="0" applyAlignment="1" xfId="0">
      <alignment vertical="center" wrapText="1"/>
    </xf>
    <xf numFmtId="0" fontId="3" applyFont="1" fillId="3" applyFill="1" borderId="0" applyAlignment="1" xfId="0">
      <alignment horizontal="center" vertical="center" wrapText="1"/>
    </xf>
    <xf numFmtId="0" fontId="4" applyFont="1" applyFill="1" fillId="0" borderId="0" applyAlignment="1" xfId="0">
      <alignment horizontal="center" vertical="center" wrapText="1"/>
    </xf>
    <xf numFmtId="0" fontId="5" applyFont="1" applyFill="1" fillId="0" borderId="0" applyAlignment="1" xfId="0">
      <alignment horizontal="center" vertical="center" wrapText="1"/>
    </xf>
    <xf numFmtId="0" fontId="3" applyFont="1" fillId="4" applyFill="1" borderId="0" applyAlignment="1" xfId="0">
      <alignment vertical="center" wrapText="1"/>
    </xf>
    <xf numFmtId="0" fontId="5" applyFont="1" applyFill="1" fillId="0" borderId="0" applyAlignment="1" xfId="0">
      <alignment vertical="center" wrapText="1"/>
    </xf>
    <xf numFmtId="0" fontId="0" applyFill="1" fillId="0" borderId="0" applyAlignment="1" xfId="0">
      <alignment vertical="center" wrapText="1"/>
    </xf>
    <xf numFmtId="0" fontId="0" applyFill="1" fillId="0" borderId="0" applyAlignment="1" xfId="0">
      <alignment vertical="center"/>
    </xf>
    <xf numFmtId="0" fontId="0" applyFill="1" fillId="0" borderId="0" applyAlignment="1" xfId="0">
      <alignment horizontal="left" vertical="center"/>
    </xf>
    <xf numFmtId="0" fontId="2" applyFont="1" applyFill="1" fillId="0" borderId="0" applyAlignment="1" xfId="0">
      <alignment vertical="center"/>
    </xf>
    <xf numFmtId="0" fontId="1" applyFont="1" applyFill="1" fillId="0" borderId="0" applyAlignment="1" xfId="0">
      <alignment vertical="center"/>
    </xf>
    <xf numFmtId="0" fontId="6" applyFont="1" applyFill="1" fillId="0" borderId="0" applyAlignment="1" xfId="0">
      <alignment vertical="center"/>
    </xf>
    <xf numFmtId="0" fontId="7" applyFont="1" applyFill="1" fillId="0" applyBorder="1" borderId="0" applyAlignment="1" xfId="0">
      <alignment horizontal="center" vertical="center" wrapText="1"/>
    </xf>
    <xf numFmtId="0" fontId="8" applyFont="1" applyFill="1" fillId="0" applyBorder="1" borderId="0" applyAlignment="1" xfId="0">
      <alignment horizontal="center" vertical="center" wrapText="1"/>
    </xf>
    <xf numFmtId="0" fontId="9" applyFont="1" applyFill="1" fillId="0" applyBorder="1" borderId="0" applyAlignment="1" xfId="0">
      <alignment horizontal="center" vertical="center" wrapText="1"/>
    </xf>
    <xf numFmtId="0" fontId="10" applyFont="1" applyFill="1" fillId="0" applyBorder="1" borderId="0" applyAlignment="1" xfId="0">
      <alignment horizontal="center" vertical="center" wrapText="1"/>
    </xf>
    <xf numFmtId="0" fontId="4" applyFont="1" applyFill="1" fillId="0" borderId="1" applyBorder="1" applyAlignment="1" xfId="0">
      <alignment horizontal="center" vertical="center" wrapText="1"/>
    </xf>
    <xf numFmtId="0" fontId="4" applyFont="1" fillId="3" applyFill="1" borderId="2" applyBorder="1" applyAlignment="1" xfId="0">
      <alignment horizontal="center" vertical="center" wrapText="1"/>
    </xf>
    <xf numFmtId="0" fontId="3" applyFont="1" fillId="3" applyFill="1" borderId="3" applyBorder="1" applyAlignment="1" xfId="0">
      <alignment horizontal="center" vertical="center" wrapText="1"/>
    </xf>
    <xf numFmtId="0" fontId="3" applyFont="1" fillId="3" applyFill="1" borderId="0" applyAlignment="1" xfId="0">
      <alignment horizontal="center" vertical="center"/>
    </xf>
    <xf numFmtId="0" fontId="3" applyFont="1" fillId="3" applyFill="1" borderId="4" applyBorder="1" applyAlignment="1" xfId="0">
      <alignment horizontal="center" vertical="center" wrapText="1"/>
    </xf>
    <xf numFmtId="0" fontId="3" applyFont="1" fillId="3" applyFill="1" borderId="5" applyBorder="1" applyAlignment="1" xfId="0">
      <alignment horizontal="left" vertical="center" wrapText="1"/>
    </xf>
    <xf numFmtId="0" fontId="3" applyFont="1" fillId="3" applyFill="1" borderId="6" applyBorder="1" applyAlignment="1" xfId="0">
      <alignment horizontal="left" vertical="center" wrapText="1"/>
    </xf>
    <xf numFmtId="0" fontId="3" applyFont="1" fillId="3" applyFill="1" borderId="3" applyBorder="1" applyAlignment="1" xfId="46">
      <alignment horizontal="center" vertical="center" wrapText="1"/>
    </xf>
    <xf numFmtId="0" fontId="11" applyFont="1" applyFill="1" fillId="0" applyBorder="1" borderId="0" applyAlignment="1" xfId="0">
      <alignment horizontal="center" vertical="center" wrapText="1"/>
    </xf>
    <xf numFmtId="0" fontId="3" applyFont="1" applyFill="1" fillId="0" applyBorder="1" borderId="0" applyAlignment="1" xfId="0">
      <alignment horizontal="center" vertical="center" wrapText="1"/>
    </xf>
    <xf numFmtId="0" fontId="4" applyFont="1" applyFill="1" fillId="0" applyBorder="1" borderId="0" applyAlignment="1" xfId="0">
      <alignment horizontal="center" vertical="center" wrapText="1"/>
    </xf>
    <xf numFmtId="0" fontId="3" applyFont="1" fillId="3" applyFill="1" borderId="8" applyBorder="1" applyAlignment="1" xfId="0">
      <alignment horizontal="center" vertical="center" wrapText="1" shrinkToFit="1"/>
    </xf>
    <xf numFmtId="0" fontId="3" applyFont="1" fillId="3" applyFill="1" borderId="9" applyBorder="1" applyAlignment="1" xfId="0">
      <alignment horizontal="center" vertical="center"/>
    </xf>
    <xf numFmtId="0" fontId="3" applyFont="1" fillId="3" applyFill="1" borderId="10" applyBorder="1" applyAlignment="1" xfId="0">
      <alignment horizontal="center" vertical="center" wrapText="1"/>
    </xf>
    <xf numFmtId="0" fontId="12" applyFont="1" applyFill="1" fillId="0" borderId="11" applyBorder="1" applyAlignment="1" xfId="0">
      <alignment horizontal="center" vertical="center" wrapText="1"/>
    </xf>
    <xf numFmtId="0" fontId="3" applyFont="1" fillId="3" applyFill="1" borderId="12" applyBorder="1" applyAlignment="1" xfId="0">
      <alignment horizontal="center" vertical="center" wrapText="1"/>
    </xf>
    <xf numFmtId="0" fontId="5" applyFont="1" fillId="3" applyFill="1" borderId="13" applyBorder="1" applyAlignment="1" xfId="0">
      <alignment horizontal="center" vertical="center" wrapText="1"/>
    </xf>
    <xf numFmtId="0" fontId="5" applyFont="1" fillId="3" applyFill="1" borderId="0" applyAlignment="1" xfId="0">
      <alignment horizontal="center" vertical="center" wrapText="1"/>
    </xf>
    <xf numFmtId="0" fontId="5" applyFont="1" fillId="3" applyFill="1" borderId="14" applyBorder="1" applyAlignment="1" xfId="0">
      <alignment horizontal="center" vertical="center" wrapText="1" shrinkToFit="1"/>
    </xf>
    <xf numFmtId="176" applyNumberFormat="1" fontId="3" applyFont="1" fillId="3" applyFill="1" borderId="15" applyBorder="1" applyAlignment="1" xfId="0">
      <alignment horizontal="center" vertical="center" wrapText="1"/>
    </xf>
    <xf numFmtId="0" fontId="5" applyFont="1" fillId="3" applyFill="1" borderId="16" applyBorder="1" applyAlignment="1" xfId="0">
      <alignment horizontal="center" vertical="center" wrapText="1"/>
    </xf>
    <xf numFmtId="0" fontId="0" fillId="0" borderId="0" applyAlignment="1" xfId="0">
      <alignment vertical="center"/>
    </xf>
    <xf numFmtId="0" fontId="0" fillId="5" applyFill="1" borderId="0" applyAlignment="1" xfId="0">
      <alignment vertical="center"/>
    </xf>
    <xf numFmtId="0" fontId="0" fillId="6" applyFill="1" borderId="0" applyAlignment="1" xfId="0">
      <alignment vertical="center"/>
    </xf>
    <xf numFmtId="0" fontId="13" applyFont="1" fillId="7" applyFill="1" borderId="0" applyAlignment="1" xfId="0">
      <alignment vertical="center"/>
    </xf>
    <xf numFmtId="0" fontId="0" fillId="8" applyFill="1" borderId="0" applyAlignment="1" xfId="0">
      <alignment vertical="center"/>
    </xf>
    <xf numFmtId="0" fontId="0" fillId="9" applyFill="1" borderId="0" applyAlignment="1" xfId="0">
      <alignment vertical="center"/>
    </xf>
    <xf numFmtId="0" fontId="13" applyFont="1" fillId="10" applyFill="1" borderId="0" applyAlignment="1" xfId="0">
      <alignment vertical="center"/>
    </xf>
    <xf numFmtId="0" fontId="0" fillId="11" applyFill="1" borderId="0" applyAlignment="1" xfId="0">
      <alignment vertical="center"/>
    </xf>
    <xf numFmtId="0" fontId="14" applyFont="1" fillId="0" borderId="17" applyBorder="1" applyAlignment="1" xfId="0">
      <alignment vertical="center"/>
    </xf>
    <xf numFmtId="0" fontId="15" applyFont="1" fillId="0" borderId="0" applyAlignment="1" xfId="0">
      <alignment vertical="center"/>
    </xf>
    <xf numFmtId="0" fontId="2" applyFont="1" fillId="0" borderId="18" applyBorder="1"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0" fontId="16" applyFont="1" fillId="0" borderId="19" applyBorder="1" applyAlignment="1" xfId="0">
      <alignment vertical="center"/>
    </xf>
    <xf numFmtId="179" applyNumberFormat="1" fontId="0" fillId="0" borderId="0" applyAlignment="1" xfId="0">
      <alignment vertical="center"/>
    </xf>
    <xf numFmtId="0" fontId="13" applyFont="1" fillId="12" applyFill="1" borderId="0" applyAlignment="1" xfId="0">
      <alignment vertical="center"/>
    </xf>
    <xf numFmtId="0" fontId="17" applyFont="1" fillId="0" borderId="0" applyAlignment="1" xfId="0">
      <alignment vertical="center"/>
    </xf>
    <xf numFmtId="0" fontId="0" fillId="13" applyFill="1" borderId="0" applyAlignment="1" xfId="0">
      <alignment vertical="center"/>
    </xf>
    <xf numFmtId="0" fontId="13" applyFont="1" fillId="14" applyFill="1" borderId="0" applyAlignment="1" xfId="0">
      <alignment vertical="center"/>
    </xf>
    <xf numFmtId="0" fontId="18" applyFont="1" fillId="0" borderId="20" applyBorder="1" applyAlignment="1" xfId="0">
      <alignment vertical="center"/>
    </xf>
    <xf numFmtId="0" fontId="19" applyFont="1" fillId="0" borderId="0" applyAlignment="1" xfId="0">
      <alignment vertical="center"/>
    </xf>
    <xf numFmtId="0" fontId="0" fillId="15" applyFill="1" borderId="0" applyAlignment="1" xfId="0">
      <alignment vertical="center"/>
    </xf>
    <xf numFmtId="180" applyNumberFormat="1" fontId="0" fillId="0" borderId="0" applyAlignment="1" xfId="0">
      <alignment vertical="center"/>
    </xf>
    <xf numFmtId="0" fontId="0" fillId="16" applyFill="1" borderId="0" applyAlignment="1" xfId="0">
      <alignment vertical="center"/>
    </xf>
    <xf numFmtId="0" fontId="20" applyFont="1" fillId="17" applyFill="1" borderId="21" applyBorder="1" applyAlignment="1" xfId="0">
      <alignment vertical="center"/>
    </xf>
    <xf numFmtId="0" fontId="21" applyFont="1" fillId="0" borderId="0" applyAlignment="1" xfId="0">
      <alignment vertical="center"/>
    </xf>
    <xf numFmtId="181" applyNumberFormat="1" fontId="0" fillId="0" borderId="0" applyAlignment="1" xfId="0">
      <alignment vertical="center"/>
    </xf>
    <xf numFmtId="0" fontId="13" applyFont="1" fillId="18" applyFill="1" borderId="0" applyAlignment="1" xfId="0">
      <alignment vertical="center"/>
    </xf>
    <xf numFmtId="0" fontId="0" fillId="19" applyFill="1" borderId="0" applyAlignment="1" xfId="0">
      <alignment vertical="center"/>
    </xf>
    <xf numFmtId="0" fontId="13" applyFont="1" fillId="20" applyFill="1" borderId="0" applyAlignment="1" xfId="0">
      <alignment vertical="center"/>
    </xf>
    <xf numFmtId="0" fontId="22" applyFont="1" fillId="21" applyFill="1" borderId="22" applyBorder="1" applyAlignment="1" xfId="0">
      <alignment vertical="center"/>
    </xf>
    <xf numFmtId="0" fontId="23" applyFont="1" fillId="17" applyFill="1" borderId="23" applyBorder="1" applyAlignment="1" xfId="0">
      <alignment vertical="center"/>
    </xf>
    <xf numFmtId="0" fontId="24" applyFont="1" fillId="22" applyFill="1" borderId="24" applyBorder="1" applyAlignment="1" xfId="0">
      <alignment vertical="center"/>
    </xf>
    <xf numFmtId="0" fontId="25" applyFont="1" fillId="0" borderId="25" applyBorder="1" applyAlignment="1" xfId="0">
      <alignment vertical="center"/>
    </xf>
    <xf numFmtId="0" fontId="13" applyFont="1" fillId="23" applyFill="1" borderId="0" applyAlignment="1" xfId="0">
      <alignment vertical="center"/>
    </xf>
    <xf numFmtId="0" fontId="13" applyFont="1" fillId="24" applyFill="1" borderId="0" applyAlignment="1" xfId="0">
      <alignment vertical="center"/>
    </xf>
    <xf numFmtId="0" fontId="0" fillId="25" applyFill="1" borderId="26" applyBorder="1" applyAlignment="1" xfId="0">
      <alignment vertical="center"/>
    </xf>
    <xf numFmtId="0" fontId="26" applyFont="1" fillId="0" borderId="0" applyAlignment="1" xfId="0">
      <alignment vertical="center"/>
    </xf>
    <xf numFmtId="0" fontId="27" applyFont="1" fillId="26" applyFill="1" borderId="0" applyAlignment="1" xfId="0">
      <alignment vertical="center"/>
    </xf>
    <xf numFmtId="0" fontId="14" applyFont="1" fillId="0" borderId="0" applyAlignment="1" xfId="0">
      <alignment vertical="center"/>
    </xf>
    <xf numFmtId="0" fontId="13" applyFont="1" fillId="27" applyFill="1" borderId="0" applyAlignment="1" xfId="0">
      <alignment vertical="center"/>
    </xf>
    <xf numFmtId="0" fontId="28" applyFont="1" fillId="28" applyFill="1" borderId="0" applyAlignment="1" xfId="0">
      <alignment vertical="center"/>
    </xf>
    <xf numFmtId="0" fontId="0" fillId="29" applyFill="1" borderId="0" applyAlignment="1" xfId="0">
      <alignment vertical="center"/>
    </xf>
    <xf numFmtId="0" fontId="29" applyFont="1" fillId="30" applyFill="1" borderId="0" applyAlignment="1" xfId="0">
      <alignment vertical="center"/>
    </xf>
    <xf numFmtId="0" fontId="13" applyFont="1" fillId="31" applyFill="1" borderId="0" applyAlignment="1" xfId="0">
      <alignment vertical="center"/>
    </xf>
    <xf numFmtId="0" fontId="0" fillId="32" applyFill="1" borderId="0" applyAlignment="1" xfId="0">
      <alignment vertical="center"/>
    </xf>
    <xf numFmtId="0" fontId="30" applyFont="1" fillId="0" borderId="0" applyAlignment="1" xfId="0"/>
    <xf numFmtId="0" fontId="13" applyFont="1" fillId="33" applyFill="1" borderId="0" applyAlignment="1" xfId="0">
      <alignment vertical="center"/>
    </xf>
    <xf numFmtId="0" fontId="0" fillId="34" applyFill="1" borderId="0" applyAlignment="1" xfId="0">
      <alignment vertical="center"/>
    </xf>
    <xf numFmtId="0" fontId="13" applyFont="1" fillId="35" applyFill="1" borderId="0" applyAlignment="1" xfId="0">
      <alignment vertical="center"/>
    </xf>
    <xf numFmtId="0" fontId="0" fillId="0" borderId="0" applyAlignment="1" xfId="0">
      <alignment vertical="center"/>
    </xf>
    <xf numFmtId="0" fontId="8" applyFont="1" applyFill="1" fillId="0" applyBorder="1" borderId="0" applyAlignment="1" xfId="0">
      <alignment horizontal="center" vertical="center" wrapText="1"/>
    </xf>
    <xf numFmtId="0" fontId="7" applyFont="1" applyFill="1" fillId="0" applyBorder="1" borderId="0" applyAlignment="1" xfId="0">
      <alignment horizontal="center" vertical="center" wrapText="1"/>
    </xf>
    <xf numFmtId="0" fontId="10" applyFont="1" applyFill="1" fillId="0" applyBorder="1" borderId="0" applyAlignment="1" xfId="0">
      <alignment horizontal="center" vertical="center" wrapText="1"/>
    </xf>
    <xf numFmtId="0" fontId="4" applyFont="1" applyFill="1" fillId="0" applyBorder="1" borderId="0" applyAlignment="1" xfId="0">
      <alignment horizontal="center" vertical="center" wrapText="1"/>
    </xf>
    <xf numFmtId="0" fontId="4" applyFont="1" applyFill="1" fillId="0" borderId="27" applyBorder="1" applyAlignment="1" xfId="0">
      <alignment horizontal="center" vertical="center" wrapText="1"/>
    </xf>
    <xf numFmtId="0" fontId="4" applyFont="1" applyFill="1" fillId="0" borderId="0" applyAlignment="1" xfId="0">
      <alignment horizontal="center" vertical="center" wrapText="1"/>
    </xf>
    <xf numFmtId="0" fontId="12" applyFont="1" applyFill="1" fillId="0" borderId="28" applyBorder="1" applyAlignment="1" xfId="0">
      <alignment horizontal="center" vertical="center" wrapText="1"/>
    </xf>
    <xf numFmtId="0" fontId="31" applyFont="1" fillId="36" applyFill="1" borderId="0" applyAlignment="1" xfId="0">
      <alignment vertical="center"/>
    </xf>
    <xf numFmtId="0" fontId="32" applyFont="1" fillId="37" applyFill="1" borderId="0" applyAlignment="1" xfId="0">
      <alignment vertical="center"/>
    </xf>
    <xf numFmtId="0" fontId="33" applyFont="1" fillId="38" applyFill="1" borderId="0" applyAlignment="1" xfId="0">
      <alignment vertical="center"/>
    </xf>
    <xf numFmtId="0" fontId="34" applyFont="1" fillId="39" applyFill="1" borderId="29" applyBorder="1" applyAlignment="1" xfId="0">
      <alignment vertical="center"/>
    </xf>
    <xf numFmtId="0" fontId="35" applyFont="1" fillId="40" applyFill="1" borderId="30" applyBorder="1" applyAlignment="1" xfId="0">
      <alignment vertical="center"/>
    </xf>
    <xf numFmtId="0" fontId="36" applyFont="1" fillId="0" borderId="0" applyAlignment="1" xfId="0">
      <alignment vertical="center"/>
    </xf>
    <xf numFmtId="0" fontId="37" applyFont="1" fillId="0" borderId="0" applyAlignment="1" xfId="0">
      <alignment vertical="center"/>
    </xf>
    <xf numFmtId="0" fontId="38" applyFont="1" fillId="0" borderId="31" applyBorder="1" applyAlignment="1" xfId="0">
      <alignment vertical="center"/>
    </xf>
    <xf numFmtId="0" fontId="39" applyFont="1" fillId="39" applyFill="1" borderId="32" applyBorder="1" applyAlignment="1" xfId="0">
      <alignment vertical="center"/>
    </xf>
    <xf numFmtId="0" fontId="40" applyFont="1" fillId="41" applyFill="1" borderId="33" applyBorder="1" applyAlignment="1" xfId="0">
      <alignment vertical="center"/>
    </xf>
    <xf numFmtId="0" fontId="0" fillId="42" applyFill="1" borderId="34" applyBorder="1" applyAlignment="1" xfId="0">
      <alignment vertical="center"/>
    </xf>
    <xf numFmtId="0" fontId="41" applyFont="1" fillId="0" borderId="0" applyAlignment="1" xfId="0">
      <alignment vertical="center"/>
    </xf>
    <xf numFmtId="0" fontId="42" applyFont="1" fillId="0" borderId="35" applyBorder="1" applyAlignment="1" xfId="0">
      <alignment vertical="center"/>
    </xf>
    <xf numFmtId="0" fontId="43" applyFont="1" fillId="0" borderId="36" applyBorder="1" applyAlignment="1" xfId="0">
      <alignment vertical="center"/>
    </xf>
    <xf numFmtId="0" fontId="44" applyFont="1" fillId="0" borderId="37" applyBorder="1" applyAlignment="1" xfId="0">
      <alignment vertical="center"/>
    </xf>
    <xf numFmtId="0" fontId="44" applyFont="1" fillId="0" borderId="0" applyAlignment="1" xfId="0">
      <alignment vertical="center"/>
    </xf>
    <xf numFmtId="0" fontId="45" applyFont="1" fillId="0" borderId="38" applyBorder="1" applyAlignment="1" xfId="0">
      <alignment vertical="center"/>
    </xf>
    <xf numFmtId="0" fontId="46" applyFont="1" fillId="43" applyFill="1" borderId="0" applyAlignment="1" xfId="0">
      <alignment vertical="center"/>
    </xf>
    <xf numFmtId="0" fontId="46" applyFont="1" fillId="44" applyFill="1" borderId="0" applyAlignment="1" xfId="0">
      <alignment vertical="center"/>
    </xf>
    <xf numFmtId="0" fontId="46" applyFont="1" fillId="45" applyFill="1" borderId="0" applyAlignment="1" xfId="0">
      <alignment vertical="center"/>
    </xf>
    <xf numFmtId="0" fontId="46" applyFont="1" fillId="46" applyFill="1" borderId="0" applyAlignment="1" xfId="0">
      <alignment vertical="center"/>
    </xf>
    <xf numFmtId="0" fontId="46" applyFont="1" fillId="47" applyFill="1" borderId="0" applyAlignment="1" xfId="0">
      <alignment vertical="center"/>
    </xf>
    <xf numFmtId="0" fontId="46" applyFont="1" fillId="48" applyFill="1" borderId="0" applyAlignment="1" xfId="0">
      <alignment vertical="center"/>
    </xf>
    <xf numFmtId="0" fontId="46" applyFont="1" fillId="49" applyFill="1" borderId="0" applyAlignment="1" xfId="0">
      <alignment vertical="center"/>
    </xf>
    <xf numFmtId="0" fontId="46" applyFont="1" fillId="50" applyFill="1" borderId="0" applyAlignment="1" xfId="0">
      <alignment vertical="center"/>
    </xf>
    <xf numFmtId="0" fontId="46" applyFont="1" fillId="51" applyFill="1" borderId="0" applyAlignment="1" xfId="0">
      <alignment vertical="center"/>
    </xf>
    <xf numFmtId="0" fontId="46" applyFont="1" fillId="52" applyFill="1" borderId="0" applyAlignment="1" xfId="0">
      <alignment vertical="center"/>
    </xf>
    <xf numFmtId="0" fontId="46" applyFont="1" fillId="53" applyFill="1" borderId="0" applyAlignment="1" xfId="0">
      <alignment vertical="center"/>
    </xf>
    <xf numFmtId="0" fontId="46" applyFont="1" fillId="54" applyFill="1" borderId="0" applyAlignment="1" xfId="0">
      <alignment vertical="center"/>
    </xf>
    <xf numFmtId="0" fontId="47" applyFont="1" fillId="55" applyFill="1" borderId="0" applyAlignment="1" xfId="0">
      <alignment vertical="center"/>
    </xf>
    <xf numFmtId="0" fontId="47" applyFont="1" fillId="56" applyFill="1" borderId="0" applyAlignment="1" xfId="0">
      <alignment vertical="center"/>
    </xf>
    <xf numFmtId="0" fontId="47" applyFont="1" fillId="57" applyFill="1" borderId="0" applyAlignment="1" xfId="0">
      <alignment vertical="center"/>
    </xf>
    <xf numFmtId="0" fontId="47" applyFont="1" fillId="58" applyFill="1" borderId="0" applyAlignment="1" xfId="0">
      <alignment vertical="center"/>
    </xf>
    <xf numFmtId="0" fontId="47" applyFont="1" fillId="59" applyFill="1" borderId="0" applyAlignment="1" xfId="0">
      <alignment vertical="center"/>
    </xf>
    <xf numFmtId="0" fontId="47" applyFont="1" fillId="60" applyFill="1" borderId="0" applyAlignment="1" xfId="0">
      <alignment vertical="center"/>
    </xf>
    <xf numFmtId="0" fontId="47" applyFont="1" fillId="61" applyFill="1" borderId="0" applyAlignment="1" xfId="0">
      <alignment vertical="center"/>
    </xf>
    <xf numFmtId="0" fontId="47" applyFont="1" fillId="62" applyFill="1" borderId="0" applyAlignment="1" xfId="0">
      <alignment vertical="center"/>
    </xf>
    <xf numFmtId="0" fontId="47" applyFont="1" fillId="63" applyFill="1" borderId="0" applyAlignment="1" xfId="0">
      <alignment vertical="center"/>
    </xf>
    <xf numFmtId="0" fontId="47" applyFont="1" fillId="64" applyFill="1" borderId="0" applyAlignment="1" xfId="0">
      <alignment vertical="center"/>
    </xf>
    <xf numFmtId="0" fontId="47" applyFont="1" fillId="65" applyFill="1" borderId="0" applyAlignment="1" xfId="0">
      <alignment vertical="center"/>
    </xf>
    <xf numFmtId="0" fontId="47" applyFont="1" fillId="66" applyFill="1"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178" applyNumberFormat="1" fontId="0" fillId="0" borderId="0" applyAlignment="1" xfId="0">
      <alignment vertical="center"/>
    </xf>
    <xf numFmtId="184" applyNumberFormat="1" fontId="0" fillId="0" borderId="0" applyAlignment="1" xfId="0">
      <alignment vertical="center"/>
    </xf>
    <xf numFmtId="0" fontId="0" fillId="0" borderId="0" applyAlignment="1" xfId="0">
      <alignment vertical="center"/>
    </xf>
  </cellXfs>
  <cellStyles count="50">
    <cellStyle name="常规" xfId="0" builtinId="0"/>
    <cellStyle name="40% - 着色 6" xfId="1" builtinId="51"/>
    <cellStyle name="20% - 着色 6" xfId="2" builtinId="50"/>
    <cellStyle name="着色 6" xfId="3" builtinId="49"/>
    <cellStyle name="40% - 着色 5" xfId="4" builtinId="47"/>
    <cellStyle name="20% - 着色 5" xfId="5" builtinId="46"/>
    <cellStyle name="着色 5" xfId="6" builtinId="45"/>
    <cellStyle name="40% - 着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着色 4" xfId="15" builtinId="44"/>
    <cellStyle name="警告文本" xfId="16" builtinId="11"/>
    <cellStyle name="20% - 着色 2" xfId="17" builtinId="34"/>
    <cellStyle name="60% - 着色 5" xfId="18" builtinId="48"/>
    <cellStyle name="标题 1" xfId="19" builtinId="16"/>
    <cellStyle name="超链接" xfId="20" builtinId="8"/>
    <cellStyle name="20% - 着色 3" xfId="21" builtinId="38"/>
    <cellStyle name="货币" xfId="22" builtinId="4"/>
    <cellStyle name="20% - 着色 4" xfId="23" builtinId="42"/>
    <cellStyle name="计算" xfId="24" builtinId="22"/>
    <cellStyle name="已访问的超链接" xfId="25" builtinId="9"/>
    <cellStyle name="千位分隔[0]" xfId="26" builtinId="6"/>
    <cellStyle name="着色 4" xfId="27" builtinId="41"/>
    <cellStyle name="40% - 着色 3" xfId="28" builtinId="39"/>
    <cellStyle name="60% - 着色 6" xfId="29" builtinId="52"/>
    <cellStyle name="输入" xfId="30" builtinId="20"/>
    <cellStyle name="输出" xfId="31" builtinId="21"/>
    <cellStyle name="检查单元格" xfId="32" builtinId="23"/>
    <cellStyle name="链接单元格" xfId="33" builtinId="24"/>
    <cellStyle name="60% - 着色 1" xfId="34" builtinId="32"/>
    <cellStyle name="60% - 着色 3" xfId="35" builtinId="40"/>
    <cellStyle name="注释" xfId="36" builtinId="10"/>
    <cellStyle name="标题" xfId="37" builtinId="15"/>
    <cellStyle name="好" xfId="38" builtinId="26"/>
    <cellStyle name="标题 4" xfId="39" builtinId="19"/>
    <cellStyle name="着色 1" xfId="40" builtinId="29"/>
    <cellStyle name="适中" xfId="41" builtinId="28"/>
    <cellStyle name="20% - 着色 1" xfId="42" builtinId="30"/>
    <cellStyle name="差" xfId="43" builtinId="27"/>
    <cellStyle name="着色 2" xfId="44" builtinId="33"/>
    <cellStyle name="40% - 着色 1" xfId="45" builtinId="31"/>
    <cellStyle name="常规 2" xfId="46"/>
    <cellStyle name="60% - 着色 2" xfId="47" builtinId="36"/>
    <cellStyle name="40% - 着色 2" xfId="48" builtinId="35"/>
    <cellStyle name="着色 3" xfId="49" builtinId="3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styles" Target="styles.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0</xdr:colOff>
      <xdr:row>22</xdr:row>
      <xdr:rowOff>0</xdr:rowOff>
    </xdr:from>
    <xdr:to>
      <xdr:col>4</xdr:col>
      <xdr:colOff>1108710</xdr:colOff>
      <xdr:row>23</xdr:row>
      <xdr:rowOff>0</xdr:rowOff>
    </xdr:to>
    <xdr:sp>
      <xdr:nvSpPr>
        <xdr:cNvPr id="2" name="Host Control  1"/>
        <xdr:cNvSpPr>
          <a:spLocks/>
        </xdr:cNvSpPr>
      </xdr:nvSpPr>
      <xdr:spPr>
        <a:xfrm rot="0">
          <a:off x="4895775" y="13820565"/>
          <a:ext cx="1108710" cy="466717"/>
        </a:xfrm>
        <a:prstGeom prst="rect"/>
        <a:noFill/>
        <a:ln w="9525" cmpd="sng" cap="flat">
          <a:noFill/>
          <a:prstDash val="solid"/>
          <a:round/>
        </a:ln>
      </xdr:spPr>
    </xdr:sp>
    <xdr:clientData/>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V193"/>
  <sheetViews>
    <sheetView showZeros="0" tabSelected="1" zoomScale="70" zoomScaleNormal="70" topLeftCell="A2" workbookViewId="0">
      <pane xSplit="2" ySplit="4" topLeftCell="C145" activePane="bottomRight" state="frozen"/>
      <selection activeCell="A1" activeCellId="0" sqref="A1"/>
      <selection pane="topRight" activeCell="A1" activeCellId="0" sqref="A1"/>
      <selection pane="bottomLeft" activeCell="A1" activeCellId="0" sqref="A1"/>
      <selection pane="bottomRight" activeCell="H156" activeCellId="0" sqref="H156"/>
    </sheetView>
  </sheetViews>
  <sheetFormatPr defaultRowHeight="12.75" defaultColWidth="9.000137329101562" x14ac:dyDescent="0.15"/>
  <cols>
    <col min="1" max="1" width="9.0" style="5"/>
    <col min="2" max="2" width="27.375" customWidth="1" style="14"/>
    <col min="3" max="3" width="13.375" customWidth="1" style="15"/>
    <col min="4" max="4" width="14.5" customWidth="1" style="4"/>
    <col min="5" max="6" width="16.75" customWidth="1" style="4"/>
    <col min="7" max="7" width="15.25" customWidth="1" style="15"/>
    <col min="8" max="8" width="67.875" customWidth="1" style="16"/>
    <col min="9" max="9" width="63.125" customWidth="1" style="16"/>
    <col min="10" max="10" width="9.0" style="4"/>
    <col min="11" max="11" width="10.0" customWidth="1" style="15"/>
    <col min="12" max="12" width="9.875" customWidth="1" style="15"/>
    <col min="13" max="13" width="12.375" customWidth="1" style="17"/>
    <col min="14" max="14" width="9.0" style="15"/>
    <col min="15" max="15" width="12.875" customWidth="1" style="18"/>
    <col min="16" max="16" width="9.0" style="6"/>
    <col min="17" max="17" width="9.0" style="19"/>
    <col min="18" max="18" width="14.25" customWidth="1" style="19"/>
    <col min="19" max="19" width="9.0" style="19"/>
    <col min="20" max="20" width="11.625" customWidth="1" style="15"/>
    <col min="21" max="21" width="9.0" style="15"/>
    <col min="22" max="22" width="13.625" customWidth="1" style="4"/>
    <col min="23" max="16384" width="9.0" style="15"/>
  </cols>
  <sheetData>
    <row r="1" s="4" customFormat="1" ht="25.5" customHeight="1" x14ac:dyDescent="0.15" spans="1:22">
      <c r="A1" s="97" t="s">
        <v>0</v>
      </c>
      <c r="B1" s="96"/>
      <c r="C1" s="22"/>
      <c r="D1" s="22"/>
      <c r="E1" s="22"/>
      <c r="F1" s="22"/>
      <c r="G1" s="22"/>
      <c r="H1" s="22"/>
      <c r="I1" s="22"/>
      <c r="J1" s="22"/>
      <c r="K1" s="22"/>
      <c r="L1" s="22"/>
      <c r="M1" s="32"/>
      <c r="N1" s="22"/>
      <c r="O1" s="33"/>
      <c r="P1" s="33"/>
      <c r="Q1" s="33"/>
      <c r="R1" s="33"/>
      <c r="S1" s="33"/>
      <c r="T1" s="22"/>
      <c r="U1" s="22"/>
      <c r="V1" s="22"/>
    </row>
    <row r="2" s="5" customFormat="1" ht="58.0" customHeight="1" x14ac:dyDescent="0.15" spans="1:22">
      <c r="A2" s="98" t="s">
        <v>1</v>
      </c>
      <c r="B2" s="98"/>
      <c r="C2" s="98"/>
      <c r="D2" s="98"/>
      <c r="E2" s="98"/>
      <c r="F2" s="98"/>
      <c r="G2" s="98"/>
      <c r="H2" s="98"/>
      <c r="I2" s="98"/>
      <c r="J2" s="98"/>
      <c r="K2" s="98"/>
      <c r="L2" s="98"/>
      <c r="M2" s="98"/>
      <c r="N2" s="98"/>
      <c r="O2" s="99"/>
      <c r="P2" s="99"/>
      <c r="Q2" s="99"/>
      <c r="R2" s="99"/>
      <c r="S2" s="99"/>
      <c r="T2" s="98"/>
      <c r="U2" s="98"/>
      <c r="V2" s="98"/>
    </row>
    <row r="3" s="6" customFormat="1" ht="31.0" customHeight="1" x14ac:dyDescent="0.15" spans="1:22">
      <c r="A3" s="100" t="s">
        <v>2</v>
      </c>
      <c r="B3" s="100" t="s">
        <v>3</v>
      </c>
      <c r="C3" s="100" t="s">
        <v>4</v>
      </c>
      <c r="D3" s="100"/>
      <c r="E3" s="100"/>
      <c r="F3" s="24"/>
      <c r="G3" s="100" t="s">
        <v>5</v>
      </c>
      <c r="H3" s="100"/>
      <c r="I3" s="100"/>
      <c r="J3" s="100" t="s">
        <v>6</v>
      </c>
      <c r="K3" s="100"/>
      <c r="L3" s="100"/>
      <c r="M3" s="100" t="s">
        <v>7</v>
      </c>
      <c r="N3" s="100" t="s">
        <v>8</v>
      </c>
      <c r="O3" s="100"/>
      <c r="P3" s="100"/>
      <c r="Q3" s="100"/>
      <c r="R3" s="100"/>
      <c r="S3" s="100"/>
      <c r="T3" s="100"/>
      <c r="U3" s="100" t="s">
        <v>9</v>
      </c>
      <c r="V3" s="100" t="s">
        <v>10</v>
      </c>
    </row>
    <row r="4" s="6" customFormat="1" ht="44.0" customHeight="1" x14ac:dyDescent="0.15" spans="1:22">
      <c r="A4" s="100"/>
      <c r="B4" s="100"/>
      <c r="C4" s="100" t="s">
        <v>11</v>
      </c>
      <c r="D4" s="100" t="s">
        <v>12</v>
      </c>
      <c r="E4" s="101" t="s">
        <v>13</v>
      </c>
      <c r="F4" s="100" t="s">
        <v>14</v>
      </c>
      <c r="G4" s="100" t="s">
        <v>15</v>
      </c>
      <c r="H4" s="100" t="s">
        <v>16</v>
      </c>
      <c r="I4" s="100" t="s">
        <v>17</v>
      </c>
      <c r="J4" s="100" t="s">
        <v>18</v>
      </c>
      <c r="K4" s="100" t="s">
        <v>19</v>
      </c>
      <c r="L4" s="100" t="s">
        <v>20</v>
      </c>
      <c r="M4" s="100"/>
      <c r="N4" s="100" t="s">
        <v>21</v>
      </c>
      <c r="O4" s="100" t="s">
        <v>22</v>
      </c>
      <c r="P4" s="100"/>
      <c r="Q4" s="100"/>
      <c r="R4" s="100"/>
      <c r="S4" s="102" t="s">
        <v>23</v>
      </c>
      <c r="T4" s="100" t="s">
        <v>24</v>
      </c>
      <c r="U4" s="100"/>
      <c r="V4" s="100"/>
    </row>
    <row r="5" s="6" customFormat="1" ht="31.0" customHeight="1" x14ac:dyDescent="0.15" spans="1:22">
      <c r="A5" s="100"/>
      <c r="B5" s="100"/>
      <c r="C5" s="100"/>
      <c r="D5" s="100"/>
      <c r="E5" s="101"/>
      <c r="F5" s="100"/>
      <c r="G5" s="100"/>
      <c r="H5" s="100"/>
      <c r="I5" s="100"/>
      <c r="J5" s="100"/>
      <c r="K5" s="100"/>
      <c r="L5" s="100"/>
      <c r="M5" s="100"/>
      <c r="N5" s="100"/>
      <c r="O5" s="24" t="s">
        <v>25</v>
      </c>
      <c r="P5" s="24" t="s">
        <v>26</v>
      </c>
      <c r="Q5" s="24" t="s">
        <v>27</v>
      </c>
      <c r="R5" s="24" t="s">
        <v>28</v>
      </c>
      <c r="S5" s="102"/>
      <c r="T5" s="100"/>
      <c r="U5" s="100"/>
      <c r="V5" s="100"/>
    </row>
    <row r="6" s="6" customFormat="1" ht="37.0" customHeight="1" x14ac:dyDescent="0.15" spans="1:22">
      <c r="A6" s="24"/>
      <c r="B6" s="24" t="s">
        <v>29</v>
      </c>
      <c r="C6" s="24"/>
      <c r="D6" s="24"/>
      <c r="E6" s="24"/>
      <c r="F6" s="24"/>
      <c r="G6" s="24"/>
      <c r="H6" s="24"/>
      <c r="I6" s="24"/>
      <c r="J6" s="24"/>
      <c r="K6" s="24"/>
      <c r="L6" s="24"/>
      <c r="M6" s="24">
        <f>SUM(M8:M193)</f>
        <v>40031.167700000005</v>
      </c>
      <c r="N6" s="24">
        <f>SUM(N8:N193)</f>
        <v>0</v>
      </c>
      <c r="O6" s="24">
        <f>SUM(O8:O193)</f>
        <v>20012</v>
      </c>
      <c r="P6" s="24">
        <f>SUM(P8:P193)</f>
        <v>2626</v>
      </c>
      <c r="Q6" s="24">
        <f>SUM(Q8:Q193)</f>
        <v>829</v>
      </c>
      <c r="R6" s="24">
        <f>SUM(R8:R193)</f>
        <v>6613.16</v>
      </c>
      <c r="S6" s="24">
        <f>SUM(S8:S193)</f>
        <v>9364</v>
      </c>
      <c r="T6" s="24">
        <f>SUM(T8:T193)</f>
        <v>587.0077</v>
      </c>
      <c r="U6" s="24"/>
      <c r="V6" s="24"/>
    </row>
    <row r="7" s="6" customFormat="1" ht="37.0" customHeight="1" x14ac:dyDescent="0.15" spans="1:22">
      <c r="A7" s="24"/>
      <c r="B7" s="24" t="s">
        <v>30</v>
      </c>
      <c r="C7" s="24"/>
      <c r="D7" s="24"/>
      <c r="E7" s="24"/>
      <c r="F7" s="24"/>
      <c r="G7" s="24"/>
      <c r="H7" s="24"/>
      <c r="I7" s="24"/>
      <c r="J7" s="24"/>
      <c r="K7" s="24"/>
      <c r="L7" s="24"/>
      <c r="M7" s="24"/>
      <c r="N7" s="24"/>
      <c r="O7" s="24"/>
      <c r="P7" s="24"/>
      <c r="Q7" s="24"/>
      <c r="R7" s="24"/>
      <c r="S7" s="24"/>
      <c r="T7" s="24"/>
      <c r="U7" s="24"/>
      <c r="V7" s="24"/>
    </row>
    <row r="8" s="7" customFormat="1" ht="90.0" customHeight="1" x14ac:dyDescent="0.15" spans="1:22">
      <c r="A8" s="25">
        <v>1</v>
      </c>
      <c r="B8" s="26" t="s">
        <v>31</v>
      </c>
      <c r="C8" s="26"/>
      <c r="D8" s="26" t="s">
        <v>30</v>
      </c>
      <c r="E8" s="26" t="s">
        <v>32</v>
      </c>
      <c r="F8" s="26" t="s">
        <v>33</v>
      </c>
      <c r="G8" s="26" t="s">
        <v>34</v>
      </c>
      <c r="H8" s="26" t="s">
        <v>35</v>
      </c>
      <c r="I8" s="26" t="s">
        <v>36</v>
      </c>
      <c r="J8" s="26" t="s">
        <v>37</v>
      </c>
      <c r="K8" s="26" t="s">
        <v>38</v>
      </c>
      <c r="L8" s="26" t="s">
        <v>38</v>
      </c>
      <c r="M8" s="25">
        <f>N8+O8+P8+Q8+R8+S8+T8</f>
        <v>1200</v>
      </c>
      <c r="N8" s="26"/>
      <c r="O8" s="26">
        <v>1200</v>
      </c>
      <c r="P8" s="26"/>
      <c r="Q8" s="26"/>
      <c r="R8" s="26"/>
      <c r="S8" s="26"/>
      <c r="T8" s="26"/>
      <c r="U8" s="26" t="s">
        <v>39</v>
      </c>
      <c r="V8" s="26" t="s">
        <v>40</v>
      </c>
    </row>
    <row r="9" s="7" customFormat="1" ht="36.0" customHeight="1" x14ac:dyDescent="0.15" spans="1:22">
      <c r="A9" s="25">
        <v>2</v>
      </c>
      <c r="B9" s="26" t="s">
        <v>41</v>
      </c>
      <c r="C9" s="26"/>
      <c r="D9" s="26" t="s">
        <v>30</v>
      </c>
      <c r="E9" s="26" t="s">
        <v>32</v>
      </c>
      <c r="F9" s="26" t="s">
        <v>33</v>
      </c>
      <c r="G9" s="26" t="s">
        <v>34</v>
      </c>
      <c r="H9" s="26" t="s">
        <v>42</v>
      </c>
      <c r="I9" s="26" t="s">
        <v>43</v>
      </c>
      <c r="J9" s="26" t="s">
        <v>37</v>
      </c>
      <c r="K9" s="26" t="s">
        <v>38</v>
      </c>
      <c r="L9" s="26" t="s">
        <v>38</v>
      </c>
      <c r="M9" s="25">
        <f>N9+O9+P9+Q9+R9+S9+T9</f>
        <v>400</v>
      </c>
      <c r="N9" s="26"/>
      <c r="O9" s="26">
        <f>655-655</f>
        <v>0</v>
      </c>
      <c r="P9" s="26"/>
      <c r="Q9" s="26">
        <v>400</v>
      </c>
      <c r="R9" s="26"/>
      <c r="S9" s="26"/>
      <c r="T9" s="26"/>
      <c r="U9" s="26" t="s">
        <v>39</v>
      </c>
      <c r="V9" s="26" t="s">
        <v>40</v>
      </c>
    </row>
    <row r="10" s="7" customFormat="1" ht="36.0" customHeight="1" x14ac:dyDescent="0.15" spans="1:22">
      <c r="A10" s="25">
        <v>3</v>
      </c>
      <c r="B10" s="26" t="s">
        <v>44</v>
      </c>
      <c r="C10" s="26"/>
      <c r="D10" s="26" t="s">
        <v>30</v>
      </c>
      <c r="E10" s="26" t="s">
        <v>32</v>
      </c>
      <c r="F10" s="26" t="s">
        <v>33</v>
      </c>
      <c r="G10" s="26" t="s">
        <v>34</v>
      </c>
      <c r="H10" s="26" t="s">
        <v>45</v>
      </c>
      <c r="I10" s="26" t="s">
        <v>46</v>
      </c>
      <c r="J10" s="26" t="s">
        <v>37</v>
      </c>
      <c r="K10" s="26" t="s">
        <v>38</v>
      </c>
      <c r="L10" s="26" t="s">
        <v>38</v>
      </c>
      <c r="M10" s="25">
        <f>N10+O10+P10+Q10+R10+S10+T10</f>
        <v>796</v>
      </c>
      <c r="N10" s="26"/>
      <c r="O10" s="26">
        <v>796</v>
      </c>
      <c r="P10" s="26"/>
      <c r="Q10" s="26"/>
      <c r="R10" s="26"/>
      <c r="S10" s="26"/>
      <c r="T10" s="26"/>
      <c r="U10" s="26" t="s">
        <v>39</v>
      </c>
      <c r="V10" s="26" t="s">
        <v>40</v>
      </c>
    </row>
    <row r="11" s="7" customFormat="1" ht="36.0" customHeight="1" x14ac:dyDescent="0.15" spans="1:22">
      <c r="A11" s="25">
        <v>4</v>
      </c>
      <c r="B11" s="26" t="s">
        <v>47</v>
      </c>
      <c r="C11" s="26"/>
      <c r="D11" s="26" t="s">
        <v>30</v>
      </c>
      <c r="E11" s="26" t="s">
        <v>32</v>
      </c>
      <c r="F11" s="26" t="s">
        <v>33</v>
      </c>
      <c r="G11" s="26" t="s">
        <v>34</v>
      </c>
      <c r="H11" s="26" t="s">
        <v>48</v>
      </c>
      <c r="I11" s="26" t="s">
        <v>49</v>
      </c>
      <c r="J11" s="26" t="s">
        <v>37</v>
      </c>
      <c r="K11" s="26" t="s">
        <v>38</v>
      </c>
      <c r="L11" s="26" t="s">
        <v>38</v>
      </c>
      <c r="M11" s="25">
        <f>N11+O11+P11+Q11+R11+S11+T11</f>
        <v>80</v>
      </c>
      <c r="N11" s="26"/>
      <c r="O11" s="26">
        <v>80</v>
      </c>
      <c r="P11" s="26"/>
      <c r="Q11" s="26"/>
      <c r="R11" s="26"/>
      <c r="S11" s="26"/>
      <c r="T11" s="26"/>
      <c r="U11" s="26" t="s">
        <v>39</v>
      </c>
      <c r="V11" s="26" t="s">
        <v>40</v>
      </c>
    </row>
    <row r="12" s="7" customFormat="1" ht="72.0" customHeight="1" x14ac:dyDescent="0.15" spans="1:22">
      <c r="A12" s="25">
        <v>5</v>
      </c>
      <c r="B12" s="26" t="s">
        <v>50</v>
      </c>
      <c r="C12" s="26"/>
      <c r="D12" s="26" t="s">
        <v>30</v>
      </c>
      <c r="E12" s="26" t="s">
        <v>32</v>
      </c>
      <c r="F12" s="26" t="s">
        <v>33</v>
      </c>
      <c r="G12" s="26" t="s">
        <v>34</v>
      </c>
      <c r="H12" s="26" t="s">
        <v>51</v>
      </c>
      <c r="I12" s="26" t="s">
        <v>52</v>
      </c>
      <c r="J12" s="26" t="s">
        <v>37</v>
      </c>
      <c r="K12" s="26" t="s">
        <v>38</v>
      </c>
      <c r="L12" s="26" t="s">
        <v>38</v>
      </c>
      <c r="M12" s="25">
        <f>N12+O12+P12+Q12+R12+S12+T12</f>
        <v>100</v>
      </c>
      <c r="N12" s="26"/>
      <c r="O12" s="26">
        <v>100</v>
      </c>
      <c r="P12" s="26"/>
      <c r="Q12" s="26"/>
      <c r="R12" s="26"/>
      <c r="S12" s="26"/>
      <c r="T12" s="26"/>
      <c r="U12" s="26" t="s">
        <v>39</v>
      </c>
      <c r="V12" s="26" t="s">
        <v>40</v>
      </c>
    </row>
    <row r="13" s="7" customFormat="1" ht="54.0" customHeight="1" x14ac:dyDescent="0.15" spans="1:22">
      <c r="A13" s="25">
        <v>6</v>
      </c>
      <c r="B13" s="26" t="s">
        <v>53</v>
      </c>
      <c r="C13" s="26"/>
      <c r="D13" s="26" t="s">
        <v>30</v>
      </c>
      <c r="E13" s="26" t="s">
        <v>32</v>
      </c>
      <c r="F13" s="26" t="s">
        <v>33</v>
      </c>
      <c r="G13" s="26" t="s">
        <v>54</v>
      </c>
      <c r="H13" s="26" t="s">
        <v>55</v>
      </c>
      <c r="I13" s="26" t="s">
        <v>56</v>
      </c>
      <c r="J13" s="26" t="s">
        <v>37</v>
      </c>
      <c r="K13" s="26" t="s">
        <v>38</v>
      </c>
      <c r="L13" s="26" t="s">
        <v>38</v>
      </c>
      <c r="M13" s="25">
        <f>N13+O13+P13+Q13+R13+S13+T13</f>
        <v>30</v>
      </c>
      <c r="N13" s="26"/>
      <c r="O13" s="26">
        <v>30</v>
      </c>
      <c r="P13" s="26"/>
      <c r="Q13" s="26"/>
      <c r="R13" s="26"/>
      <c r="S13" s="26"/>
      <c r="T13" s="26"/>
      <c r="U13" s="26" t="s">
        <v>39</v>
      </c>
      <c r="V13" s="26" t="s">
        <v>57</v>
      </c>
    </row>
    <row r="14" s="7" customFormat="1" ht="54.0" customHeight="1" x14ac:dyDescent="0.15" spans="1:22">
      <c r="A14" s="25">
        <v>7</v>
      </c>
      <c r="B14" s="26" t="s">
        <v>58</v>
      </c>
      <c r="C14" s="26"/>
      <c r="D14" s="26" t="s">
        <v>30</v>
      </c>
      <c r="E14" s="26" t="s">
        <v>32</v>
      </c>
      <c r="F14" s="26" t="s">
        <v>33</v>
      </c>
      <c r="G14" s="26" t="s">
        <v>59</v>
      </c>
      <c r="H14" s="26" t="s">
        <v>60</v>
      </c>
      <c r="I14" s="26" t="s">
        <v>61</v>
      </c>
      <c r="J14" s="26" t="s">
        <v>37</v>
      </c>
      <c r="K14" s="26" t="s">
        <v>38</v>
      </c>
      <c r="L14" s="26" t="s">
        <v>38</v>
      </c>
      <c r="M14" s="25">
        <f>N14+O14+P14+Q14+R14+S14+T14</f>
        <v>20</v>
      </c>
      <c r="N14" s="35"/>
      <c r="O14" s="26">
        <v>20</v>
      </c>
      <c r="P14" s="26"/>
      <c r="Q14" s="26"/>
      <c r="R14" s="26"/>
      <c r="S14" s="26"/>
      <c r="T14" s="26"/>
      <c r="U14" s="26" t="s">
        <v>39</v>
      </c>
      <c r="V14" s="26" t="s">
        <v>62</v>
      </c>
    </row>
    <row r="15" s="7" customFormat="1" ht="54.0" customHeight="1" x14ac:dyDescent="0.15" spans="1:22">
      <c r="A15" s="25">
        <v>8</v>
      </c>
      <c r="B15" s="26" t="s">
        <v>63</v>
      </c>
      <c r="C15" s="26"/>
      <c r="D15" s="26" t="s">
        <v>30</v>
      </c>
      <c r="E15" s="26" t="s">
        <v>32</v>
      </c>
      <c r="F15" s="26" t="s">
        <v>33</v>
      </c>
      <c r="G15" s="26" t="s">
        <v>64</v>
      </c>
      <c r="H15" s="26" t="s">
        <v>65</v>
      </c>
      <c r="I15" s="26" t="s">
        <v>66</v>
      </c>
      <c r="J15" s="26" t="s">
        <v>37</v>
      </c>
      <c r="K15" s="26" t="s">
        <v>38</v>
      </c>
      <c r="L15" s="26" t="s">
        <v>38</v>
      </c>
      <c r="M15" s="25">
        <f>N15+O15+P15+Q15+R15+S15+T15</f>
        <v>30</v>
      </c>
      <c r="N15" s="35"/>
      <c r="O15" s="26">
        <v>30</v>
      </c>
      <c r="P15" s="26"/>
      <c r="Q15" s="26"/>
      <c r="R15" s="26"/>
      <c r="S15" s="26"/>
      <c r="T15" s="26"/>
      <c r="U15" s="26" t="s">
        <v>39</v>
      </c>
      <c r="V15" s="26" t="s">
        <v>67</v>
      </c>
    </row>
    <row r="16" s="7" customFormat="1" ht="37.0" customHeight="1" x14ac:dyDescent="0.15" spans="1:22">
      <c r="A16" s="25">
        <v>9</v>
      </c>
      <c r="B16" s="26" t="s">
        <v>68</v>
      </c>
      <c r="C16" s="26"/>
      <c r="D16" s="26" t="s">
        <v>30</v>
      </c>
      <c r="E16" s="26" t="s">
        <v>32</v>
      </c>
      <c r="F16" s="26" t="s">
        <v>33</v>
      </c>
      <c r="G16" s="26" t="s">
        <v>69</v>
      </c>
      <c r="H16" s="26" t="s">
        <v>70</v>
      </c>
      <c r="I16" s="26" t="s">
        <v>71</v>
      </c>
      <c r="J16" s="26" t="s">
        <v>37</v>
      </c>
      <c r="K16" s="26" t="s">
        <v>38</v>
      </c>
      <c r="L16" s="26" t="s">
        <v>38</v>
      </c>
      <c r="M16" s="25">
        <f>N16+O16+P16+Q16+R16+S16+T16</f>
        <v>140</v>
      </c>
      <c r="N16" s="35"/>
      <c r="O16" s="26">
        <v>40</v>
      </c>
      <c r="P16" s="26">
        <v>60</v>
      </c>
      <c r="Q16" s="26">
        <v>40</v>
      </c>
      <c r="R16" s="26"/>
      <c r="S16" s="26"/>
      <c r="T16" s="26"/>
      <c r="U16" s="26" t="s">
        <v>39</v>
      </c>
      <c r="V16" s="26" t="s">
        <v>72</v>
      </c>
    </row>
    <row r="17" s="7" customFormat="1" ht="48.0" customHeight="1" x14ac:dyDescent="0.15" spans="1:22">
      <c r="A17" s="25">
        <v>10</v>
      </c>
      <c r="B17" s="26" t="s">
        <v>73</v>
      </c>
      <c r="C17" s="26"/>
      <c r="D17" s="26" t="s">
        <v>30</v>
      </c>
      <c r="E17" s="26" t="s">
        <v>32</v>
      </c>
      <c r="F17" s="26" t="s">
        <v>33</v>
      </c>
      <c r="G17" s="26" t="s">
        <v>74</v>
      </c>
      <c r="H17" s="26" t="s">
        <v>75</v>
      </c>
      <c r="I17" s="26" t="s">
        <v>76</v>
      </c>
      <c r="J17" s="26" t="s">
        <v>39</v>
      </c>
      <c r="K17" s="26" t="s">
        <v>38</v>
      </c>
      <c r="L17" s="26" t="s">
        <v>38</v>
      </c>
      <c r="M17" s="25">
        <f>N17+O17+P17+Q17+R17+S17+T17</f>
        <v>20</v>
      </c>
      <c r="N17" s="35"/>
      <c r="O17" s="26">
        <v>20</v>
      </c>
      <c r="P17" s="26"/>
      <c r="Q17" s="26"/>
      <c r="R17" s="26"/>
      <c r="S17" s="26"/>
      <c r="T17" s="26"/>
      <c r="U17" s="26" t="s">
        <v>39</v>
      </c>
      <c r="V17" s="26" t="s">
        <v>77</v>
      </c>
    </row>
    <row r="18" s="7" customFormat="1" ht="66.0" customHeight="1" x14ac:dyDescent="0.15" spans="1:22">
      <c r="A18" s="25">
        <v>11</v>
      </c>
      <c r="B18" s="26" t="s">
        <v>78</v>
      </c>
      <c r="C18" s="26"/>
      <c r="D18" s="26" t="s">
        <v>30</v>
      </c>
      <c r="E18" s="26" t="s">
        <v>32</v>
      </c>
      <c r="F18" s="26" t="s">
        <v>33</v>
      </c>
      <c r="G18" s="26" t="s">
        <v>79</v>
      </c>
      <c r="H18" s="26" t="s">
        <v>80</v>
      </c>
      <c r="I18" s="26" t="s">
        <v>81</v>
      </c>
      <c r="J18" s="26" t="s">
        <v>37</v>
      </c>
      <c r="K18" s="26" t="s">
        <v>38</v>
      </c>
      <c r="L18" s="26" t="s">
        <v>38</v>
      </c>
      <c r="M18" s="25">
        <f>N18+O18+P18+Q18+R18+S18+T18</f>
        <v>40</v>
      </c>
      <c r="N18" s="35"/>
      <c r="O18" s="26">
        <v>40</v>
      </c>
      <c r="P18" s="26"/>
      <c r="Q18" s="26"/>
      <c r="R18" s="26"/>
      <c r="S18" s="26"/>
      <c r="T18" s="26"/>
      <c r="U18" s="26" t="s">
        <v>39</v>
      </c>
      <c r="V18" s="35" t="s">
        <v>82</v>
      </c>
    </row>
    <row r="19" s="7" customFormat="1" ht="54.0" customHeight="1" x14ac:dyDescent="0.15" spans="1:22">
      <c r="A19" s="25">
        <v>12</v>
      </c>
      <c r="B19" s="26" t="s">
        <v>83</v>
      </c>
      <c r="C19" s="26"/>
      <c r="D19" s="26" t="s">
        <v>30</v>
      </c>
      <c r="E19" s="26" t="s">
        <v>32</v>
      </c>
      <c r="F19" s="26" t="s">
        <v>33</v>
      </c>
      <c r="G19" s="26" t="s">
        <v>84</v>
      </c>
      <c r="H19" s="27" t="s">
        <v>85</v>
      </c>
      <c r="I19" s="9" t="s">
        <v>86</v>
      </c>
      <c r="J19" s="26" t="s">
        <v>37</v>
      </c>
      <c r="K19" s="26" t="s">
        <v>38</v>
      </c>
      <c r="L19" s="26" t="s">
        <v>38</v>
      </c>
      <c r="M19" s="25">
        <f>N19+O19+P19+Q19+R19+S19+T19</f>
        <v>20</v>
      </c>
      <c r="N19" s="26"/>
      <c r="O19" s="26">
        <v>20</v>
      </c>
      <c r="P19" s="26"/>
      <c r="Q19" s="26"/>
      <c r="R19" s="26"/>
      <c r="S19" s="26"/>
      <c r="T19" s="26"/>
      <c r="U19" s="26" t="s">
        <v>39</v>
      </c>
      <c r="V19" s="26" t="s">
        <v>87</v>
      </c>
    </row>
    <row r="20" s="8" customFormat="1" ht="53.0" customHeight="1" x14ac:dyDescent="0.15" spans="1:22">
      <c r="A20" s="25">
        <v>13</v>
      </c>
      <c r="B20" s="26" t="s">
        <v>88</v>
      </c>
      <c r="C20" s="26"/>
      <c r="D20" s="26" t="s">
        <v>30</v>
      </c>
      <c r="E20" s="26" t="s">
        <v>32</v>
      </c>
      <c r="F20" s="26" t="s">
        <v>33</v>
      </c>
      <c r="G20" s="26" t="s">
        <v>89</v>
      </c>
      <c r="H20" s="28" t="s">
        <v>90</v>
      </c>
      <c r="I20" s="26" t="s">
        <v>91</v>
      </c>
      <c r="J20" s="26" t="s">
        <v>37</v>
      </c>
      <c r="K20" s="26" t="s">
        <v>38</v>
      </c>
      <c r="L20" s="26" t="s">
        <v>38</v>
      </c>
      <c r="M20" s="25">
        <f>N20+O20+P20+Q20+R20+S20+T20</f>
        <v>40</v>
      </c>
      <c r="N20" s="26"/>
      <c r="O20" s="26"/>
      <c r="P20" s="26"/>
      <c r="Q20" s="26">
        <v>40</v>
      </c>
      <c r="R20" s="26"/>
      <c r="S20" s="26"/>
      <c r="T20" s="39"/>
      <c r="U20" s="26" t="s">
        <v>39</v>
      </c>
      <c r="V20" s="26" t="s">
        <v>92</v>
      </c>
    </row>
    <row r="21" s="8" customFormat="1" ht="101.0" customHeight="1" x14ac:dyDescent="0.15" spans="1:22">
      <c r="A21" s="25">
        <v>14</v>
      </c>
      <c r="B21" s="26" t="s">
        <v>93</v>
      </c>
      <c r="C21" s="26"/>
      <c r="D21" s="26" t="s">
        <v>30</v>
      </c>
      <c r="E21" s="26" t="s">
        <v>32</v>
      </c>
      <c r="F21" s="26" t="s">
        <v>94</v>
      </c>
      <c r="G21" s="26" t="s">
        <v>95</v>
      </c>
      <c r="H21" s="29" t="s">
        <v>96</v>
      </c>
      <c r="I21" s="26" t="s">
        <v>97</v>
      </c>
      <c r="J21" s="26" t="s">
        <v>37</v>
      </c>
      <c r="K21" s="26" t="s">
        <v>38</v>
      </c>
      <c r="L21" s="26" t="s">
        <v>38</v>
      </c>
      <c r="M21" s="25">
        <f>N21+O21+P21+Q21+R21+S21+T21</f>
        <v>40</v>
      </c>
      <c r="N21" s="26"/>
      <c r="O21" s="26"/>
      <c r="P21" s="26"/>
      <c r="Q21" s="26">
        <v>40</v>
      </c>
      <c r="R21" s="26"/>
      <c r="S21" s="26"/>
      <c r="T21" s="39"/>
      <c r="U21" s="26" t="s">
        <v>39</v>
      </c>
      <c r="V21" s="26" t="s">
        <v>98</v>
      </c>
    </row>
    <row r="22" s="8" customFormat="1" ht="37.0" customHeight="1" x14ac:dyDescent="0.15" spans="1:22">
      <c r="A22" s="25">
        <v>15</v>
      </c>
      <c r="B22" s="26" t="s">
        <v>99</v>
      </c>
      <c r="C22" s="26"/>
      <c r="D22" s="26" t="s">
        <v>30</v>
      </c>
      <c r="E22" s="26" t="s">
        <v>100</v>
      </c>
      <c r="F22" s="26" t="s">
        <v>101</v>
      </c>
      <c r="G22" s="26" t="s">
        <v>34</v>
      </c>
      <c r="H22" s="26" t="s">
        <v>102</v>
      </c>
      <c r="I22" s="26"/>
      <c r="J22" s="26" t="s">
        <v>37</v>
      </c>
      <c r="K22" s="26" t="s">
        <v>38</v>
      </c>
      <c r="L22" s="26" t="s">
        <v>38</v>
      </c>
      <c r="M22" s="25">
        <f>N22+O22+P22+Q22+R22+S22+T22</f>
        <v>648.8</v>
      </c>
      <c r="N22" s="26"/>
      <c r="O22" s="36">
        <v>648.8</v>
      </c>
      <c r="P22" s="36"/>
      <c r="Q22" s="36"/>
      <c r="R22" s="36"/>
      <c r="S22" s="36"/>
      <c r="T22" s="26"/>
      <c r="U22" s="26" t="s">
        <v>39</v>
      </c>
      <c r="V22" s="26" t="s">
        <v>103</v>
      </c>
    </row>
    <row r="23" s="7" customFormat="1" ht="37.0" customHeight="1" x14ac:dyDescent="0.15" spans="1:22">
      <c r="A23" s="25">
        <v>16</v>
      </c>
      <c r="B23" s="26" t="s">
        <v>104</v>
      </c>
      <c r="C23" s="26"/>
      <c r="D23" s="26" t="s">
        <v>30</v>
      </c>
      <c r="E23" s="26" t="s">
        <v>32</v>
      </c>
      <c r="F23" s="26" t="s">
        <v>105</v>
      </c>
      <c r="G23" s="26" t="s">
        <v>34</v>
      </c>
      <c r="H23" s="26" t="s">
        <v>106</v>
      </c>
      <c r="I23" s="26"/>
      <c r="J23" s="26" t="s">
        <v>37</v>
      </c>
      <c r="K23" s="26" t="s">
        <v>38</v>
      </c>
      <c r="L23" s="26" t="s">
        <v>38</v>
      </c>
      <c r="M23" s="25">
        <f>N23+O23+P23+Q23+R23+S23+T23</f>
        <v>62.55</v>
      </c>
      <c r="N23" s="26"/>
      <c r="O23" s="26">
        <f>48.75+13.8</f>
        <v>62.55</v>
      </c>
      <c r="P23" s="26"/>
      <c r="Q23" s="26"/>
      <c r="R23" s="26"/>
      <c r="S23" s="26"/>
      <c r="T23" s="26"/>
      <c r="U23" s="26" t="s">
        <v>39</v>
      </c>
      <c r="V23" s="26" t="s">
        <v>103</v>
      </c>
    </row>
    <row r="24" s="7" customFormat="1" ht="90.0" customHeight="1" x14ac:dyDescent="0.15" spans="1:22">
      <c r="A24" s="25">
        <v>17</v>
      </c>
      <c r="B24" s="26" t="s">
        <v>107</v>
      </c>
      <c r="C24" s="26"/>
      <c r="D24" s="26" t="s">
        <v>30</v>
      </c>
      <c r="E24" s="26" t="s">
        <v>32</v>
      </c>
      <c r="F24" s="26" t="s">
        <v>33</v>
      </c>
      <c r="G24" s="26" t="s">
        <v>108</v>
      </c>
      <c r="H24" s="26" t="s">
        <v>109</v>
      </c>
      <c r="I24" s="26" t="s">
        <v>110</v>
      </c>
      <c r="J24" s="26" t="s">
        <v>37</v>
      </c>
      <c r="K24" s="26" t="s">
        <v>38</v>
      </c>
      <c r="L24" s="26" t="s">
        <v>38</v>
      </c>
      <c r="M24" s="25">
        <f>N24+O24+P24+Q24+R24+S24+T24</f>
        <v>30</v>
      </c>
      <c r="N24" s="35"/>
      <c r="O24" s="26">
        <v>30</v>
      </c>
      <c r="P24" s="26"/>
      <c r="Q24" s="26"/>
      <c r="R24" s="26"/>
      <c r="S24" s="26"/>
      <c r="T24" s="26"/>
      <c r="U24" s="26" t="s">
        <v>39</v>
      </c>
      <c r="V24" s="35" t="s">
        <v>108</v>
      </c>
    </row>
    <row r="25" s="9" customFormat="1" ht="163.5" customHeight="1" x14ac:dyDescent="0.15" spans="1:22">
      <c r="A25" s="25">
        <v>18</v>
      </c>
      <c r="B25" s="26" t="s">
        <v>111</v>
      </c>
      <c r="C25" s="26"/>
      <c r="D25" s="26" t="s">
        <v>30</v>
      </c>
      <c r="E25" s="26" t="s">
        <v>32</v>
      </c>
      <c r="F25" s="26" t="s">
        <v>112</v>
      </c>
      <c r="G25" s="26" t="s">
        <v>34</v>
      </c>
      <c r="H25" s="26" t="s">
        <v>113</v>
      </c>
      <c r="I25" s="26" t="s">
        <v>114</v>
      </c>
      <c r="J25" s="26" t="s">
        <v>37</v>
      </c>
      <c r="K25" s="26" t="s">
        <v>38</v>
      </c>
      <c r="L25" s="26" t="s">
        <v>38</v>
      </c>
      <c r="M25" s="25">
        <f>N25+O25+P25+Q25+R25+S25+T25</f>
        <v>1460</v>
      </c>
      <c r="N25" s="37"/>
      <c r="O25" s="26">
        <f>1410+50</f>
        <v>1460</v>
      </c>
      <c r="P25" s="26"/>
      <c r="Q25" s="26"/>
      <c r="R25" s="26"/>
      <c r="S25" s="26"/>
      <c r="T25" s="26"/>
      <c r="U25" s="26" t="s">
        <v>39</v>
      </c>
      <c r="V25" s="26" t="s">
        <v>40</v>
      </c>
    </row>
    <row r="26" s="7" customFormat="1" ht="112.0" customHeight="1" x14ac:dyDescent="0.15" spans="1:22">
      <c r="A26" s="25">
        <v>19</v>
      </c>
      <c r="B26" s="26" t="s">
        <v>115</v>
      </c>
      <c r="C26" s="26"/>
      <c r="D26" s="26" t="s">
        <v>30</v>
      </c>
      <c r="E26" s="26" t="s">
        <v>32</v>
      </c>
      <c r="F26" s="26" t="s">
        <v>112</v>
      </c>
      <c r="G26" s="26" t="s">
        <v>34</v>
      </c>
      <c r="H26" s="26" t="s">
        <v>116</v>
      </c>
      <c r="I26" s="26" t="s">
        <v>117</v>
      </c>
      <c r="J26" s="26" t="s">
        <v>37</v>
      </c>
      <c r="K26" s="26" t="s">
        <v>38</v>
      </c>
      <c r="L26" s="26" t="s">
        <v>38</v>
      </c>
      <c r="M26" s="25">
        <f>N26+O26+P26+Q26+R26+S26+T26</f>
        <v>414.4077</v>
      </c>
      <c r="N26" s="35"/>
      <c r="O26" s="26">
        <f>120+187.4</f>
        <v>307.4</v>
      </c>
      <c r="P26" s="26"/>
      <c r="Q26" s="26"/>
      <c r="R26" s="26"/>
      <c r="S26" s="26"/>
      <c r="T26" s="26">
        <v>107.0077</v>
      </c>
      <c r="U26" s="26" t="s">
        <v>39</v>
      </c>
      <c r="V26" s="26" t="s">
        <v>118</v>
      </c>
    </row>
    <row r="27" s="8" customFormat="1" ht="75.0" customHeight="1" x14ac:dyDescent="0.15" spans="1:22">
      <c r="A27" s="25">
        <v>20</v>
      </c>
      <c r="B27" s="26" t="s">
        <v>119</v>
      </c>
      <c r="C27" s="26"/>
      <c r="D27" s="26" t="s">
        <v>30</v>
      </c>
      <c r="E27" s="26" t="s">
        <v>120</v>
      </c>
      <c r="F27" s="26" t="s">
        <v>121</v>
      </c>
      <c r="G27" s="26" t="s">
        <v>34</v>
      </c>
      <c r="H27" s="26" t="s">
        <v>122</v>
      </c>
      <c r="I27" s="26" t="s">
        <v>123</v>
      </c>
      <c r="J27" s="26" t="s">
        <v>37</v>
      </c>
      <c r="K27" s="26" t="s">
        <v>38</v>
      </c>
      <c r="L27" s="26" t="s">
        <v>38</v>
      </c>
      <c r="M27" s="25">
        <f>N27+O27+P27+Q27+R27+S27+T27</f>
        <v>50</v>
      </c>
      <c r="N27" s="26"/>
      <c r="O27" s="36"/>
      <c r="P27" s="36"/>
      <c r="Q27" s="36"/>
      <c r="R27" s="36"/>
      <c r="S27" s="36">
        <v>50</v>
      </c>
      <c r="T27" s="26"/>
      <c r="U27" s="26" t="s">
        <v>39</v>
      </c>
      <c r="V27" s="26" t="s">
        <v>118</v>
      </c>
    </row>
    <row r="28" s="9" customFormat="1" ht="68.0" customHeight="1" x14ac:dyDescent="0.15" spans="1:22">
      <c r="A28" s="25">
        <v>21</v>
      </c>
      <c r="B28" s="26" t="s">
        <v>124</v>
      </c>
      <c r="C28" s="26"/>
      <c r="D28" s="26" t="s">
        <v>30</v>
      </c>
      <c r="E28" s="26" t="s">
        <v>32</v>
      </c>
      <c r="F28" s="26" t="s">
        <v>112</v>
      </c>
      <c r="G28" s="26" t="s">
        <v>34</v>
      </c>
      <c r="H28" s="26" t="s">
        <v>125</v>
      </c>
      <c r="I28" s="26" t="s">
        <v>126</v>
      </c>
      <c r="J28" s="26" t="s">
        <v>37</v>
      </c>
      <c r="K28" s="26" t="s">
        <v>38</v>
      </c>
      <c r="L28" s="26" t="s">
        <v>38</v>
      </c>
      <c r="M28" s="25">
        <f>N28+O28+P28+Q28+R28+S28+T28</f>
        <v>2698</v>
      </c>
      <c r="N28" s="26"/>
      <c r="O28" s="26">
        <f>998+1700</f>
        <v>2698</v>
      </c>
      <c r="P28" s="26"/>
      <c r="Q28" s="26"/>
      <c r="R28" s="26"/>
      <c r="S28" s="26"/>
      <c r="T28" s="26"/>
      <c r="U28" s="26" t="s">
        <v>39</v>
      </c>
      <c r="V28" s="26" t="s">
        <v>40</v>
      </c>
    </row>
    <row r="29" s="9" customFormat="1" ht="67.0" customHeight="1" x14ac:dyDescent="0.15" spans="1:22">
      <c r="A29" s="25">
        <v>22</v>
      </c>
      <c r="B29" s="26" t="s">
        <v>127</v>
      </c>
      <c r="C29" s="26"/>
      <c r="D29" s="26" t="s">
        <v>30</v>
      </c>
      <c r="E29" s="26" t="s">
        <v>32</v>
      </c>
      <c r="F29" s="26" t="s">
        <v>112</v>
      </c>
      <c r="G29" s="26" t="s">
        <v>34</v>
      </c>
      <c r="H29" s="26" t="s">
        <v>128</v>
      </c>
      <c r="I29" s="26" t="s">
        <v>129</v>
      </c>
      <c r="J29" s="26" t="s">
        <v>39</v>
      </c>
      <c r="K29" s="26" t="s">
        <v>38</v>
      </c>
      <c r="L29" s="26" t="s">
        <v>38</v>
      </c>
      <c r="M29" s="25">
        <f>N29+O29+P29+Q29+R29+S29+T29</f>
        <v>0</v>
      </c>
      <c r="N29" s="26"/>
      <c r="O29" s="26">
        <f>1694-1694</f>
        <v>0</v>
      </c>
      <c r="P29" s="26"/>
      <c r="Q29" s="26"/>
      <c r="R29" s="26"/>
      <c r="S29" s="26"/>
      <c r="T29" s="26"/>
      <c r="U29" s="26" t="s">
        <v>39</v>
      </c>
      <c r="V29" s="26" t="s">
        <v>40</v>
      </c>
    </row>
    <row r="30" s="9" customFormat="1" ht="108.0" customHeight="1" x14ac:dyDescent="0.15" spans="1:22">
      <c r="A30" s="25">
        <v>23</v>
      </c>
      <c r="B30" s="26" t="s">
        <v>130</v>
      </c>
      <c r="C30" s="26"/>
      <c r="D30" s="26" t="s">
        <v>30</v>
      </c>
      <c r="E30" s="26" t="s">
        <v>32</v>
      </c>
      <c r="F30" s="26" t="s">
        <v>112</v>
      </c>
      <c r="G30" s="26" t="s">
        <v>34</v>
      </c>
      <c r="H30" s="26" t="s">
        <v>131</v>
      </c>
      <c r="I30" s="26" t="s">
        <v>132</v>
      </c>
      <c r="J30" s="26" t="s">
        <v>37</v>
      </c>
      <c r="K30" s="26" t="s">
        <v>38</v>
      </c>
      <c r="L30" s="26" t="s">
        <v>38</v>
      </c>
      <c r="M30" s="25">
        <f>N30+O30+P30+Q30+R30+S30+T30</f>
        <v>0</v>
      </c>
      <c r="N30" s="26"/>
      <c r="O30" s="26">
        <f>296-296</f>
        <v>0</v>
      </c>
      <c r="P30" s="26"/>
      <c r="Q30" s="26"/>
      <c r="R30" s="26"/>
      <c r="S30" s="26"/>
      <c r="T30" s="26"/>
      <c r="U30" s="26" t="s">
        <v>39</v>
      </c>
      <c r="V30" s="26" t="s">
        <v>40</v>
      </c>
    </row>
    <row r="31" s="7" customFormat="1" ht="94.0" customHeight="1" x14ac:dyDescent="0.15" spans="1:22">
      <c r="A31" s="25">
        <v>24</v>
      </c>
      <c r="B31" s="26" t="s">
        <v>133</v>
      </c>
      <c r="C31" s="26"/>
      <c r="D31" s="26" t="s">
        <v>30</v>
      </c>
      <c r="E31" s="26" t="s">
        <v>32</v>
      </c>
      <c r="F31" s="26" t="s">
        <v>112</v>
      </c>
      <c r="G31" s="26" t="s">
        <v>134</v>
      </c>
      <c r="H31" s="26" t="s">
        <v>135</v>
      </c>
      <c r="I31" s="26" t="s">
        <v>136</v>
      </c>
      <c r="J31" s="26" t="s">
        <v>37</v>
      </c>
      <c r="K31" s="26" t="s">
        <v>38</v>
      </c>
      <c r="L31" s="26" t="s">
        <v>38</v>
      </c>
      <c r="M31" s="25">
        <f>N31+O31+P31+Q31+R31+S31+T31</f>
        <v>157</v>
      </c>
      <c r="N31" s="35"/>
      <c r="O31" s="26">
        <v>157</v>
      </c>
      <c r="P31" s="26"/>
      <c r="Q31" s="26"/>
      <c r="R31" s="26"/>
      <c r="S31" s="26"/>
      <c r="T31" s="26"/>
      <c r="U31" s="26" t="s">
        <v>39</v>
      </c>
      <c r="V31" s="26" t="s">
        <v>40</v>
      </c>
    </row>
    <row r="32" s="8" customFormat="1" ht="61.0" customHeight="1" x14ac:dyDescent="0.15" spans="1:22">
      <c r="A32" s="25">
        <v>25</v>
      </c>
      <c r="B32" s="26" t="s">
        <v>137</v>
      </c>
      <c r="C32" s="26"/>
      <c r="D32" s="26" t="s">
        <v>30</v>
      </c>
      <c r="E32" s="26" t="s">
        <v>120</v>
      </c>
      <c r="F32" s="26" t="s">
        <v>121</v>
      </c>
      <c r="G32" s="26" t="s">
        <v>34</v>
      </c>
      <c r="H32" s="29" t="s">
        <v>138</v>
      </c>
      <c r="I32" s="26" t="s">
        <v>139</v>
      </c>
      <c r="J32" s="26" t="s">
        <v>37</v>
      </c>
      <c r="K32" s="26" t="s">
        <v>38</v>
      </c>
      <c r="L32" s="26" t="s">
        <v>38</v>
      </c>
      <c r="M32" s="25">
        <f>N32+O32+P32+Q32+R32+S32+T32</f>
        <v>280</v>
      </c>
      <c r="N32" s="26"/>
      <c r="O32" s="36"/>
      <c r="P32" s="36"/>
      <c r="Q32" s="36"/>
      <c r="R32" s="36"/>
      <c r="S32" s="36">
        <v>280</v>
      </c>
      <c r="T32" s="26"/>
      <c r="U32" s="26" t="s">
        <v>39</v>
      </c>
      <c r="V32" s="26" t="s">
        <v>40</v>
      </c>
    </row>
    <row r="33" s="7" customFormat="1" ht="58.0" customHeight="1" x14ac:dyDescent="0.15" spans="1:22">
      <c r="A33" s="25">
        <v>26</v>
      </c>
      <c r="B33" s="26" t="s">
        <v>140</v>
      </c>
      <c r="C33" s="26"/>
      <c r="D33" s="26" t="s">
        <v>30</v>
      </c>
      <c r="E33" s="26" t="s">
        <v>32</v>
      </c>
      <c r="F33" s="26" t="s">
        <v>112</v>
      </c>
      <c r="G33" s="26" t="s">
        <v>34</v>
      </c>
      <c r="H33" s="29" t="s">
        <v>141</v>
      </c>
      <c r="I33" s="29" t="s">
        <v>142</v>
      </c>
      <c r="J33" s="26" t="s">
        <v>37</v>
      </c>
      <c r="K33" s="26" t="s">
        <v>38</v>
      </c>
      <c r="L33" s="26" t="s">
        <v>38</v>
      </c>
      <c r="M33" s="25">
        <f>N33+O33+P33+Q33+R33+S33+T33</f>
        <v>150</v>
      </c>
      <c r="N33" s="26"/>
      <c r="O33" s="26">
        <v>150</v>
      </c>
      <c r="P33" s="26"/>
      <c r="Q33" s="26"/>
      <c r="R33" s="26"/>
      <c r="S33" s="26"/>
      <c r="T33" s="26"/>
      <c r="U33" s="26" t="s">
        <v>39</v>
      </c>
      <c r="V33" s="26" t="s">
        <v>40</v>
      </c>
    </row>
    <row r="34" s="9" customFormat="1" ht="108.0" customHeight="1" x14ac:dyDescent="0.15" spans="1:22">
      <c r="A34" s="25">
        <v>27</v>
      </c>
      <c r="B34" s="26" t="s">
        <v>143</v>
      </c>
      <c r="C34" s="26"/>
      <c r="D34" s="26" t="s">
        <v>30</v>
      </c>
      <c r="E34" s="26" t="s">
        <v>32</v>
      </c>
      <c r="F34" s="26" t="s">
        <v>112</v>
      </c>
      <c r="G34" s="26" t="s">
        <v>34</v>
      </c>
      <c r="H34" s="26" t="s">
        <v>144</v>
      </c>
      <c r="I34" s="26" t="s">
        <v>145</v>
      </c>
      <c r="J34" s="26" t="s">
        <v>37</v>
      </c>
      <c r="K34" s="26" t="s">
        <v>38</v>
      </c>
      <c r="L34" s="26" t="s">
        <v>38</v>
      </c>
      <c r="M34" s="25">
        <f>N34+O34+P34+Q34+R34+S34+T34</f>
        <v>218</v>
      </c>
      <c r="N34" s="26"/>
      <c r="O34" s="26">
        <f>600-382</f>
        <v>218</v>
      </c>
      <c r="P34" s="26"/>
      <c r="Q34" s="26"/>
      <c r="R34" s="26"/>
      <c r="S34" s="26"/>
      <c r="T34" s="26"/>
      <c r="U34" s="26" t="s">
        <v>39</v>
      </c>
      <c r="V34" s="26" t="s">
        <v>40</v>
      </c>
    </row>
    <row r="35" s="8" customFormat="1" ht="198.0" customHeight="1" x14ac:dyDescent="0.15" spans="1:22">
      <c r="A35" s="25">
        <v>28</v>
      </c>
      <c r="B35" s="26" t="s">
        <v>146</v>
      </c>
      <c r="C35" s="26"/>
      <c r="D35" s="26" t="s">
        <v>30</v>
      </c>
      <c r="E35" s="26" t="s">
        <v>120</v>
      </c>
      <c r="F35" s="26" t="s">
        <v>121</v>
      </c>
      <c r="G35" s="26" t="s">
        <v>34</v>
      </c>
      <c r="H35" s="29" t="s">
        <v>147</v>
      </c>
      <c r="I35" s="29" t="s">
        <v>148</v>
      </c>
      <c r="J35" s="26" t="s">
        <v>37</v>
      </c>
      <c r="K35" s="26" t="s">
        <v>38</v>
      </c>
      <c r="L35" s="26" t="s">
        <v>38</v>
      </c>
      <c r="M35" s="25">
        <f>N35+O35+P35+Q35+R35+S35+T35</f>
        <v>600</v>
      </c>
      <c r="N35" s="26"/>
      <c r="O35" s="36"/>
      <c r="P35" s="36">
        <v>600</v>
      </c>
      <c r="Q35" s="36"/>
      <c r="R35" s="36"/>
      <c r="S35" s="36"/>
      <c r="T35" s="26"/>
      <c r="U35" s="26" t="s">
        <v>39</v>
      </c>
      <c r="V35" s="26" t="s">
        <v>40</v>
      </c>
    </row>
    <row r="36" s="7" customFormat="1" ht="104.0" customHeight="1" x14ac:dyDescent="0.15" spans="1:22">
      <c r="A36" s="25">
        <v>29</v>
      </c>
      <c r="B36" s="26" t="s">
        <v>149</v>
      </c>
      <c r="C36" s="26"/>
      <c r="D36" s="26" t="s">
        <v>30</v>
      </c>
      <c r="E36" s="26" t="s">
        <v>32</v>
      </c>
      <c r="F36" s="26" t="s">
        <v>150</v>
      </c>
      <c r="G36" s="26" t="s">
        <v>34</v>
      </c>
      <c r="H36" s="26" t="s">
        <v>151</v>
      </c>
      <c r="I36" s="26" t="s">
        <v>152</v>
      </c>
      <c r="J36" s="26" t="s">
        <v>37</v>
      </c>
      <c r="K36" s="26" t="s">
        <v>38</v>
      </c>
      <c r="L36" s="26" t="s">
        <v>38</v>
      </c>
      <c r="M36" s="25">
        <f>N36+O36+P36+Q36+R36+S36+T36</f>
        <v>110</v>
      </c>
      <c r="N36" s="35"/>
      <c r="O36" s="26">
        <v>110</v>
      </c>
      <c r="P36" s="26"/>
      <c r="Q36" s="26"/>
      <c r="R36" s="26"/>
      <c r="S36" s="26"/>
      <c r="T36" s="26"/>
      <c r="U36" s="26" t="s">
        <v>39</v>
      </c>
      <c r="V36" s="26" t="s">
        <v>153</v>
      </c>
    </row>
    <row r="37" s="7" customFormat="1" ht="74.0" customHeight="1" x14ac:dyDescent="0.15" spans="1:22">
      <c r="A37" s="25">
        <v>30</v>
      </c>
      <c r="B37" s="26" t="s">
        <v>154</v>
      </c>
      <c r="C37" s="26"/>
      <c r="D37" s="26" t="s">
        <v>30</v>
      </c>
      <c r="E37" s="26" t="s">
        <v>32</v>
      </c>
      <c r="F37" s="26" t="s">
        <v>150</v>
      </c>
      <c r="G37" s="26" t="s">
        <v>155</v>
      </c>
      <c r="H37" s="26" t="s">
        <v>156</v>
      </c>
      <c r="I37" s="26" t="s">
        <v>157</v>
      </c>
      <c r="J37" s="26" t="s">
        <v>37</v>
      </c>
      <c r="K37" s="26" t="s">
        <v>38</v>
      </c>
      <c r="L37" s="26" t="s">
        <v>38</v>
      </c>
      <c r="M37" s="25">
        <f>N37+O37+P37+Q37+R37+S37+T37</f>
        <v>150</v>
      </c>
      <c r="N37" s="35"/>
      <c r="O37" s="26">
        <v>150</v>
      </c>
      <c r="P37" s="26"/>
      <c r="Q37" s="26"/>
      <c r="R37" s="26"/>
      <c r="S37" s="26"/>
      <c r="T37" s="26"/>
      <c r="U37" s="26" t="s">
        <v>39</v>
      </c>
      <c r="V37" s="26" t="s">
        <v>158</v>
      </c>
    </row>
    <row r="38" s="7" customFormat="1" ht="130.0" customHeight="1" x14ac:dyDescent="0.15" spans="1:22">
      <c r="A38" s="25">
        <v>31</v>
      </c>
      <c r="B38" s="26" t="s">
        <v>154</v>
      </c>
      <c r="C38" s="26"/>
      <c r="D38" s="26" t="s">
        <v>30</v>
      </c>
      <c r="E38" s="26" t="s">
        <v>32</v>
      </c>
      <c r="F38" s="26" t="s">
        <v>150</v>
      </c>
      <c r="G38" s="26" t="s">
        <v>159</v>
      </c>
      <c r="H38" s="29" t="s">
        <v>160</v>
      </c>
      <c r="I38" s="29" t="s">
        <v>161</v>
      </c>
      <c r="J38" s="26" t="s">
        <v>37</v>
      </c>
      <c r="K38" s="26" t="s">
        <v>38</v>
      </c>
      <c r="L38" s="26" t="s">
        <v>38</v>
      </c>
      <c r="M38" s="25">
        <f>N38+O38+P38+Q38+R38+S38+T38</f>
        <v>175</v>
      </c>
      <c r="N38" s="35"/>
      <c r="O38" s="26">
        <v>175</v>
      </c>
      <c r="P38" s="26"/>
      <c r="Q38" s="26"/>
      <c r="R38" s="26"/>
      <c r="S38" s="26"/>
      <c r="T38" s="26"/>
      <c r="U38" s="26" t="s">
        <v>39</v>
      </c>
      <c r="V38" s="35" t="s">
        <v>162</v>
      </c>
    </row>
    <row r="39" s="10" customFormat="1" ht="52.0" customHeight="1" x14ac:dyDescent="0.15" spans="1:22">
      <c r="A39" s="25">
        <v>32</v>
      </c>
      <c r="B39" s="26" t="s">
        <v>163</v>
      </c>
      <c r="C39" s="26"/>
      <c r="D39" s="26" t="s">
        <v>30</v>
      </c>
      <c r="E39" s="26" t="s">
        <v>32</v>
      </c>
      <c r="F39" s="26" t="s">
        <v>150</v>
      </c>
      <c r="G39" s="26" t="s">
        <v>95</v>
      </c>
      <c r="H39" s="26" t="s">
        <v>164</v>
      </c>
      <c r="I39" s="26" t="s">
        <v>165</v>
      </c>
      <c r="J39" s="26" t="s">
        <v>37</v>
      </c>
      <c r="K39" s="26" t="s">
        <v>38</v>
      </c>
      <c r="L39" s="26" t="s">
        <v>38</v>
      </c>
      <c r="M39" s="25">
        <f>N39+O39+P39+Q39+R39+S39+T39</f>
        <v>60</v>
      </c>
      <c r="N39" s="35"/>
      <c r="O39" s="26"/>
      <c r="P39" s="26">
        <v>60</v>
      </c>
      <c r="Q39" s="26"/>
      <c r="R39" s="26"/>
      <c r="S39" s="26"/>
      <c r="T39" s="26"/>
      <c r="U39" s="26" t="s">
        <v>39</v>
      </c>
      <c r="V39" s="26" t="s">
        <v>98</v>
      </c>
    </row>
    <row r="40" s="7" customFormat="1" ht="54.0" customHeight="1" x14ac:dyDescent="0.15" spans="1:22">
      <c r="A40" s="25">
        <v>33</v>
      </c>
      <c r="B40" s="26" t="s">
        <v>166</v>
      </c>
      <c r="C40" s="26"/>
      <c r="D40" s="26" t="s">
        <v>30</v>
      </c>
      <c r="E40" s="26" t="s">
        <v>32</v>
      </c>
      <c r="F40" s="26" t="s">
        <v>112</v>
      </c>
      <c r="G40" s="26" t="s">
        <v>167</v>
      </c>
      <c r="H40" s="26" t="s">
        <v>168</v>
      </c>
      <c r="I40" s="26" t="s">
        <v>169</v>
      </c>
      <c r="J40" s="26" t="s">
        <v>37</v>
      </c>
      <c r="K40" s="26" t="s">
        <v>38</v>
      </c>
      <c r="L40" s="26" t="s">
        <v>38</v>
      </c>
      <c r="M40" s="25">
        <f>N40+O40+P40+Q40+R40+S40+T40</f>
        <v>133</v>
      </c>
      <c r="N40" s="26"/>
      <c r="O40" s="26">
        <v>133</v>
      </c>
      <c r="P40" s="26"/>
      <c r="Q40" s="26"/>
      <c r="R40" s="26"/>
      <c r="S40" s="26"/>
      <c r="T40" s="26"/>
      <c r="U40" s="26" t="s">
        <v>39</v>
      </c>
      <c r="V40" s="26" t="s">
        <v>167</v>
      </c>
    </row>
    <row r="41" s="8" customFormat="1" ht="171.0" customHeight="1" x14ac:dyDescent="0.15" spans="1:22">
      <c r="A41" s="25">
        <v>34</v>
      </c>
      <c r="B41" s="26" t="s">
        <v>170</v>
      </c>
      <c r="C41" s="26"/>
      <c r="D41" s="26" t="s">
        <v>30</v>
      </c>
      <c r="E41" s="26" t="s">
        <v>32</v>
      </c>
      <c r="F41" s="26" t="s">
        <v>112</v>
      </c>
      <c r="G41" s="26" t="s">
        <v>171</v>
      </c>
      <c r="H41" s="29" t="s">
        <v>172</v>
      </c>
      <c r="I41" s="26" t="s">
        <v>173</v>
      </c>
      <c r="J41" s="26" t="s">
        <v>37</v>
      </c>
      <c r="K41" s="26" t="s">
        <v>38</v>
      </c>
      <c r="L41" s="26" t="s">
        <v>38</v>
      </c>
      <c r="M41" s="25">
        <f>N41+O41+P41+Q41+R41+S41+T41</f>
        <v>50</v>
      </c>
      <c r="N41" s="26"/>
      <c r="O41" s="26"/>
      <c r="P41" s="26">
        <v>50</v>
      </c>
      <c r="Q41" s="26"/>
      <c r="R41" s="26"/>
      <c r="S41" s="26"/>
      <c r="T41" s="39"/>
      <c r="U41" s="26" t="s">
        <v>39</v>
      </c>
      <c r="V41" s="26" t="s">
        <v>171</v>
      </c>
    </row>
    <row r="42" s="8" customFormat="1" ht="36.0" customHeight="1" x14ac:dyDescent="0.15" spans="1:22">
      <c r="A42" s="25">
        <v>35</v>
      </c>
      <c r="B42" s="26" t="s">
        <v>174</v>
      </c>
      <c r="C42" s="26"/>
      <c r="D42" s="26" t="s">
        <v>30</v>
      </c>
      <c r="E42" s="26" t="s">
        <v>32</v>
      </c>
      <c r="F42" s="26" t="s">
        <v>112</v>
      </c>
      <c r="G42" s="26" t="s">
        <v>34</v>
      </c>
      <c r="H42" s="29" t="s">
        <v>175</v>
      </c>
      <c r="I42" s="26" t="s">
        <v>176</v>
      </c>
      <c r="J42" s="26" t="s">
        <v>37</v>
      </c>
      <c r="K42" s="26" t="s">
        <v>38</v>
      </c>
      <c r="L42" s="26" t="s">
        <v>38</v>
      </c>
      <c r="M42" s="25">
        <f>N42+O42+P42+Q42+R42+S42+T42</f>
        <v>25</v>
      </c>
      <c r="N42" s="26"/>
      <c r="O42" s="36"/>
      <c r="P42" s="36"/>
      <c r="Q42" s="36"/>
      <c r="R42" s="36"/>
      <c r="S42" s="36">
        <v>25</v>
      </c>
      <c r="T42" s="26"/>
      <c r="U42" s="26" t="s">
        <v>39</v>
      </c>
      <c r="V42" s="26" t="s">
        <v>40</v>
      </c>
    </row>
    <row r="43" s="7" customFormat="1" ht="65.0" customHeight="1" x14ac:dyDescent="0.15" spans="1:22">
      <c r="A43" s="25">
        <v>36</v>
      </c>
      <c r="B43" s="26" t="s">
        <v>177</v>
      </c>
      <c r="C43" s="26"/>
      <c r="D43" s="26" t="s">
        <v>30</v>
      </c>
      <c r="E43" s="26" t="s">
        <v>178</v>
      </c>
      <c r="F43" s="26" t="s">
        <v>178</v>
      </c>
      <c r="G43" s="26" t="s">
        <v>179</v>
      </c>
      <c r="H43" s="26" t="s">
        <v>180</v>
      </c>
      <c r="I43" s="26" t="s">
        <v>181</v>
      </c>
      <c r="J43" s="26" t="s">
        <v>37</v>
      </c>
      <c r="K43" s="26" t="s">
        <v>38</v>
      </c>
      <c r="L43" s="26" t="s">
        <v>38</v>
      </c>
      <c r="M43" s="25">
        <f>N43+O43+P43+Q43+R43+S43+T43</f>
        <v>300</v>
      </c>
      <c r="N43" s="35"/>
      <c r="O43" s="26">
        <v>140</v>
      </c>
      <c r="P43" s="26">
        <v>20</v>
      </c>
      <c r="Q43" s="26"/>
      <c r="R43" s="26"/>
      <c r="S43" s="26">
        <v>80</v>
      </c>
      <c r="T43" s="26">
        <v>60</v>
      </c>
      <c r="U43" s="26" t="s">
        <v>39</v>
      </c>
      <c r="V43" s="26" t="s">
        <v>182</v>
      </c>
    </row>
    <row r="44" s="7" customFormat="1" ht="75.0" customHeight="1" x14ac:dyDescent="0.15" spans="1:22">
      <c r="A44" s="25">
        <v>37</v>
      </c>
      <c r="B44" s="26" t="s">
        <v>183</v>
      </c>
      <c r="C44" s="26"/>
      <c r="D44" s="26" t="s">
        <v>30</v>
      </c>
      <c r="E44" s="26" t="s">
        <v>178</v>
      </c>
      <c r="F44" s="26" t="s">
        <v>178</v>
      </c>
      <c r="G44" s="26" t="s">
        <v>184</v>
      </c>
      <c r="H44" s="29" t="s">
        <v>185</v>
      </c>
      <c r="I44" s="26" t="s">
        <v>186</v>
      </c>
      <c r="J44" s="26" t="s">
        <v>37</v>
      </c>
      <c r="K44" s="26" t="s">
        <v>38</v>
      </c>
      <c r="L44" s="26" t="s">
        <v>38</v>
      </c>
      <c r="M44" s="25">
        <f>N44+O44+P44+Q44+R44+S44+T44</f>
        <v>300</v>
      </c>
      <c r="N44" s="35"/>
      <c r="O44" s="26">
        <v>140</v>
      </c>
      <c r="P44" s="26">
        <v>20</v>
      </c>
      <c r="Q44" s="26"/>
      <c r="R44" s="26"/>
      <c r="S44" s="26">
        <v>80</v>
      </c>
      <c r="T44" s="26">
        <v>60</v>
      </c>
      <c r="U44" s="26" t="s">
        <v>39</v>
      </c>
      <c r="V44" s="26" t="s">
        <v>187</v>
      </c>
    </row>
    <row r="45" s="7" customFormat="1" ht="54.0" customHeight="1" x14ac:dyDescent="0.15" spans="1:22">
      <c r="A45" s="25">
        <v>38</v>
      </c>
      <c r="B45" s="26" t="s">
        <v>188</v>
      </c>
      <c r="C45" s="26"/>
      <c r="D45" s="26" t="s">
        <v>30</v>
      </c>
      <c r="E45" s="26" t="s">
        <v>178</v>
      </c>
      <c r="F45" s="26" t="s">
        <v>178</v>
      </c>
      <c r="G45" s="26" t="s">
        <v>189</v>
      </c>
      <c r="H45" s="26" t="s">
        <v>190</v>
      </c>
      <c r="I45" s="26" t="s">
        <v>191</v>
      </c>
      <c r="J45" s="26" t="s">
        <v>37</v>
      </c>
      <c r="K45" s="26" t="s">
        <v>38</v>
      </c>
      <c r="L45" s="26" t="s">
        <v>38</v>
      </c>
      <c r="M45" s="25">
        <f>N45+O45+P45+Q45+R45+S45+T45</f>
        <v>150</v>
      </c>
      <c r="N45" s="35"/>
      <c r="O45" s="26">
        <v>70</v>
      </c>
      <c r="P45" s="26">
        <v>10</v>
      </c>
      <c r="Q45" s="26"/>
      <c r="R45" s="26"/>
      <c r="S45" s="26">
        <v>40</v>
      </c>
      <c r="T45" s="26">
        <v>30</v>
      </c>
      <c r="U45" s="26" t="s">
        <v>39</v>
      </c>
      <c r="V45" s="26" t="s">
        <v>192</v>
      </c>
    </row>
    <row r="46" s="7" customFormat="1" ht="112.0" customHeight="1" x14ac:dyDescent="0.15" spans="1:22">
      <c r="A46" s="25">
        <v>39</v>
      </c>
      <c r="B46" s="26" t="s">
        <v>193</v>
      </c>
      <c r="C46" s="26"/>
      <c r="D46" s="26" t="s">
        <v>30</v>
      </c>
      <c r="E46" s="26" t="s">
        <v>178</v>
      </c>
      <c r="F46" s="26" t="s">
        <v>178</v>
      </c>
      <c r="G46" s="26" t="s">
        <v>194</v>
      </c>
      <c r="H46" s="30" t="s">
        <v>195</v>
      </c>
      <c r="I46" s="28" t="s">
        <v>196</v>
      </c>
      <c r="J46" s="26" t="s">
        <v>37</v>
      </c>
      <c r="K46" s="26" t="s">
        <v>38</v>
      </c>
      <c r="L46" s="26" t="s">
        <v>38</v>
      </c>
      <c r="M46" s="25">
        <f>N46+O46+P46+Q46+R46+S46+T46</f>
        <v>450</v>
      </c>
      <c r="N46" s="35"/>
      <c r="O46" s="26">
        <v>210</v>
      </c>
      <c r="P46" s="26">
        <v>30</v>
      </c>
      <c r="Q46" s="26"/>
      <c r="R46" s="26"/>
      <c r="S46" s="26">
        <v>120</v>
      </c>
      <c r="T46" s="26">
        <v>90</v>
      </c>
      <c r="U46" s="26" t="s">
        <v>39</v>
      </c>
      <c r="V46" s="26" t="s">
        <v>92</v>
      </c>
    </row>
    <row r="47" s="7" customFormat="1" ht="74.0" customHeight="1" x14ac:dyDescent="0.15" spans="1:22">
      <c r="A47" s="25">
        <v>40</v>
      </c>
      <c r="B47" s="26" t="s">
        <v>197</v>
      </c>
      <c r="C47" s="26"/>
      <c r="D47" s="26" t="s">
        <v>30</v>
      </c>
      <c r="E47" s="26" t="s">
        <v>178</v>
      </c>
      <c r="F47" s="26" t="s">
        <v>178</v>
      </c>
      <c r="G47" s="26" t="s">
        <v>198</v>
      </c>
      <c r="H47" s="26" t="s">
        <v>199</v>
      </c>
      <c r="I47" s="26" t="s">
        <v>200</v>
      </c>
      <c r="J47" s="26" t="s">
        <v>37</v>
      </c>
      <c r="K47" s="26" t="s">
        <v>38</v>
      </c>
      <c r="L47" s="26" t="s">
        <v>38</v>
      </c>
      <c r="M47" s="25">
        <f>N47+O47+P47+Q47+R47+S47+T47</f>
        <v>450</v>
      </c>
      <c r="N47" s="35"/>
      <c r="O47" s="26">
        <v>210</v>
      </c>
      <c r="P47" s="26">
        <v>30</v>
      </c>
      <c r="Q47" s="26"/>
      <c r="R47" s="26"/>
      <c r="S47" s="26">
        <v>120</v>
      </c>
      <c r="T47" s="26">
        <v>90</v>
      </c>
      <c r="U47" s="26" t="s">
        <v>39</v>
      </c>
      <c r="V47" s="26" t="s">
        <v>158</v>
      </c>
    </row>
    <row r="48" s="7" customFormat="1" ht="92.0" customHeight="1" x14ac:dyDescent="0.15" spans="1:22">
      <c r="A48" s="25">
        <v>41</v>
      </c>
      <c r="B48" s="26" t="s">
        <v>201</v>
      </c>
      <c r="C48" s="26"/>
      <c r="D48" s="26" t="s">
        <v>30</v>
      </c>
      <c r="E48" s="26" t="s">
        <v>178</v>
      </c>
      <c r="F48" s="26" t="s">
        <v>178</v>
      </c>
      <c r="G48" s="26" t="s">
        <v>202</v>
      </c>
      <c r="H48" s="26" t="s">
        <v>203</v>
      </c>
      <c r="I48" s="26" t="s">
        <v>204</v>
      </c>
      <c r="J48" s="26" t="s">
        <v>37</v>
      </c>
      <c r="K48" s="26" t="s">
        <v>38</v>
      </c>
      <c r="L48" s="26" t="s">
        <v>38</v>
      </c>
      <c r="M48" s="25">
        <f>N48+O48+P48+Q48+R48+S48+T48</f>
        <v>300</v>
      </c>
      <c r="N48" s="35"/>
      <c r="O48" s="26">
        <v>140</v>
      </c>
      <c r="P48" s="26">
        <v>20</v>
      </c>
      <c r="Q48" s="26"/>
      <c r="R48" s="26"/>
      <c r="S48" s="26">
        <v>80</v>
      </c>
      <c r="T48" s="26">
        <v>60</v>
      </c>
      <c r="U48" s="26" t="s">
        <v>39</v>
      </c>
      <c r="V48" s="26" t="s">
        <v>98</v>
      </c>
    </row>
    <row r="49" s="7" customFormat="1" ht="76.0" customHeight="1" x14ac:dyDescent="0.15" spans="1:22">
      <c r="A49" s="25">
        <v>42</v>
      </c>
      <c r="B49" s="26" t="s">
        <v>205</v>
      </c>
      <c r="C49" s="26"/>
      <c r="D49" s="26" t="s">
        <v>30</v>
      </c>
      <c r="E49" s="26" t="s">
        <v>178</v>
      </c>
      <c r="F49" s="26" t="s">
        <v>178</v>
      </c>
      <c r="G49" s="26" t="s">
        <v>206</v>
      </c>
      <c r="H49" s="26" t="s">
        <v>207</v>
      </c>
      <c r="I49" s="26" t="s">
        <v>208</v>
      </c>
      <c r="J49" s="26" t="s">
        <v>37</v>
      </c>
      <c r="K49" s="26" t="s">
        <v>38</v>
      </c>
      <c r="L49" s="26" t="s">
        <v>38</v>
      </c>
      <c r="M49" s="25">
        <f>N49+O49+P49+Q49+R49+S49+T49</f>
        <v>150</v>
      </c>
      <c r="N49" s="35"/>
      <c r="O49" s="26">
        <v>70</v>
      </c>
      <c r="P49" s="26">
        <v>10</v>
      </c>
      <c r="Q49" s="26"/>
      <c r="R49" s="26"/>
      <c r="S49" s="26">
        <v>40</v>
      </c>
      <c r="T49" s="26">
        <v>30</v>
      </c>
      <c r="U49" s="26" t="s">
        <v>39</v>
      </c>
      <c r="V49" s="26" t="s">
        <v>209</v>
      </c>
    </row>
    <row r="50" s="10" customFormat="1" ht="82.0" customHeight="1" x14ac:dyDescent="0.15" spans="1:22">
      <c r="A50" s="25">
        <v>43</v>
      </c>
      <c r="B50" s="26" t="s">
        <v>210</v>
      </c>
      <c r="C50" s="26"/>
      <c r="D50" s="26" t="s">
        <v>30</v>
      </c>
      <c r="E50" s="26" t="s">
        <v>178</v>
      </c>
      <c r="F50" s="26" t="s">
        <v>178</v>
      </c>
      <c r="G50" s="26" t="s">
        <v>211</v>
      </c>
      <c r="H50" s="29" t="s">
        <v>212</v>
      </c>
      <c r="I50" s="26" t="s">
        <v>213</v>
      </c>
      <c r="J50" s="26" t="s">
        <v>37</v>
      </c>
      <c r="K50" s="26" t="s">
        <v>38</v>
      </c>
      <c r="L50" s="26" t="s">
        <v>38</v>
      </c>
      <c r="M50" s="25">
        <f>N50+O50+P50+Q50+R50+S50+T50</f>
        <v>150</v>
      </c>
      <c r="N50" s="26"/>
      <c r="O50" s="26">
        <v>70</v>
      </c>
      <c r="P50" s="26">
        <v>10</v>
      </c>
      <c r="Q50" s="26"/>
      <c r="R50" s="26"/>
      <c r="S50" s="26">
        <v>40</v>
      </c>
      <c r="T50" s="26">
        <v>30</v>
      </c>
      <c r="U50" s="26" t="s">
        <v>39</v>
      </c>
      <c r="V50" s="26" t="s">
        <v>72</v>
      </c>
    </row>
    <row r="51" s="7" customFormat="1" ht="65.0" customHeight="1" x14ac:dyDescent="0.15" spans="1:22">
      <c r="A51" s="25">
        <v>44</v>
      </c>
      <c r="B51" s="26" t="s">
        <v>214</v>
      </c>
      <c r="C51" s="26"/>
      <c r="D51" s="26" t="s">
        <v>30</v>
      </c>
      <c r="E51" s="26" t="s">
        <v>178</v>
      </c>
      <c r="F51" s="26" t="s">
        <v>178</v>
      </c>
      <c r="G51" s="26" t="s">
        <v>215</v>
      </c>
      <c r="H51" s="26" t="s">
        <v>216</v>
      </c>
      <c r="I51" s="26" t="s">
        <v>217</v>
      </c>
      <c r="J51" s="26" t="s">
        <v>39</v>
      </c>
      <c r="K51" s="26" t="s">
        <v>38</v>
      </c>
      <c r="L51" s="26" t="s">
        <v>38</v>
      </c>
      <c r="M51" s="25">
        <f>N51+O51+P51+Q51+R51+S51+T51</f>
        <v>150</v>
      </c>
      <c r="N51" s="26"/>
      <c r="O51" s="26">
        <v>70</v>
      </c>
      <c r="P51" s="26">
        <v>10</v>
      </c>
      <c r="Q51" s="26"/>
      <c r="R51" s="26"/>
      <c r="S51" s="26">
        <v>40</v>
      </c>
      <c r="T51" s="26">
        <v>30</v>
      </c>
      <c r="U51" s="26" t="s">
        <v>39</v>
      </c>
      <c r="V51" s="26" t="s">
        <v>57</v>
      </c>
    </row>
    <row r="52" s="8" customFormat="1" ht="66.0" customHeight="1" x14ac:dyDescent="0.15" spans="1:22">
      <c r="A52" s="25">
        <v>45</v>
      </c>
      <c r="B52" s="26" t="s">
        <v>218</v>
      </c>
      <c r="C52" s="26"/>
      <c r="D52" s="26" t="s">
        <v>30</v>
      </c>
      <c r="E52" s="26" t="s">
        <v>100</v>
      </c>
      <c r="F52" s="26" t="s">
        <v>219</v>
      </c>
      <c r="G52" s="31" t="s">
        <v>220</v>
      </c>
      <c r="H52" s="26" t="s">
        <v>221</v>
      </c>
      <c r="I52" s="26" t="s">
        <v>222</v>
      </c>
      <c r="J52" s="26" t="s">
        <v>37</v>
      </c>
      <c r="K52" s="26" t="s">
        <v>38</v>
      </c>
      <c r="L52" s="26" t="s">
        <v>38</v>
      </c>
      <c r="M52" s="25">
        <f>N52+O52+P52+Q52+R52+S52+T52</f>
        <v>15</v>
      </c>
      <c r="N52" s="26"/>
      <c r="O52" s="26"/>
      <c r="P52" s="26"/>
      <c r="Q52" s="26">
        <v>15</v>
      </c>
      <c r="R52" s="26"/>
      <c r="S52" s="26"/>
      <c r="T52" s="39"/>
      <c r="U52" s="26" t="s">
        <v>39</v>
      </c>
      <c r="V52" s="26" t="s">
        <v>67</v>
      </c>
    </row>
    <row r="53" s="8" customFormat="1" ht="68.0" customHeight="1" x14ac:dyDescent="0.15" spans="1:22">
      <c r="A53" s="25">
        <v>46</v>
      </c>
      <c r="B53" s="26" t="s">
        <v>223</v>
      </c>
      <c r="C53" s="26"/>
      <c r="D53" s="26" t="s">
        <v>30</v>
      </c>
      <c r="E53" s="26" t="s">
        <v>100</v>
      </c>
      <c r="F53" s="26" t="s">
        <v>219</v>
      </c>
      <c r="G53" s="26" t="s">
        <v>224</v>
      </c>
      <c r="H53" s="26" t="s">
        <v>225</v>
      </c>
      <c r="I53" s="26" t="s">
        <v>226</v>
      </c>
      <c r="J53" s="26" t="s">
        <v>37</v>
      </c>
      <c r="K53" s="26" t="s">
        <v>38</v>
      </c>
      <c r="L53" s="26" t="s">
        <v>38</v>
      </c>
      <c r="M53" s="25">
        <f>N53+O53+P53+Q53+R53+S53+T53</f>
        <v>20</v>
      </c>
      <c r="N53" s="26"/>
      <c r="O53" s="26"/>
      <c r="P53" s="26"/>
      <c r="Q53" s="26">
        <v>20</v>
      </c>
      <c r="R53" s="26"/>
      <c r="S53" s="26"/>
      <c r="T53" s="39"/>
      <c r="U53" s="26" t="s">
        <v>39</v>
      </c>
      <c r="V53" s="26" t="s">
        <v>67</v>
      </c>
    </row>
    <row r="54" s="8" customFormat="1" ht="67.0" customHeight="1" x14ac:dyDescent="0.15" spans="1:22">
      <c r="A54" s="25">
        <v>47</v>
      </c>
      <c r="B54" s="26" t="s">
        <v>227</v>
      </c>
      <c r="C54" s="26"/>
      <c r="D54" s="26" t="s">
        <v>30</v>
      </c>
      <c r="E54" s="26" t="s">
        <v>100</v>
      </c>
      <c r="F54" s="26" t="s">
        <v>219</v>
      </c>
      <c r="G54" s="26" t="s">
        <v>228</v>
      </c>
      <c r="H54" s="26" t="s">
        <v>229</v>
      </c>
      <c r="I54" s="26" t="s">
        <v>230</v>
      </c>
      <c r="J54" s="26" t="s">
        <v>37</v>
      </c>
      <c r="K54" s="26" t="s">
        <v>38</v>
      </c>
      <c r="L54" s="26" t="s">
        <v>38</v>
      </c>
      <c r="M54" s="25">
        <f>N54+O54+P54+Q54+R54+S54+T54</f>
        <v>10</v>
      </c>
      <c r="N54" s="26"/>
      <c r="O54" s="26"/>
      <c r="P54" s="26"/>
      <c r="Q54" s="26">
        <v>10</v>
      </c>
      <c r="R54" s="26"/>
      <c r="S54" s="26"/>
      <c r="T54" s="39"/>
      <c r="U54" s="26" t="s">
        <v>39</v>
      </c>
      <c r="V54" s="26" t="s">
        <v>67</v>
      </c>
    </row>
    <row r="55" s="8" customFormat="1" ht="48.0" customHeight="1" x14ac:dyDescent="0.15" spans="1:22">
      <c r="A55" s="25">
        <v>48</v>
      </c>
      <c r="B55" s="26" t="s">
        <v>231</v>
      </c>
      <c r="C55" s="26"/>
      <c r="D55" s="26" t="s">
        <v>30</v>
      </c>
      <c r="E55" s="26" t="s">
        <v>32</v>
      </c>
      <c r="F55" s="26" t="s">
        <v>33</v>
      </c>
      <c r="G55" s="26" t="s">
        <v>232</v>
      </c>
      <c r="H55" s="26" t="s">
        <v>233</v>
      </c>
      <c r="I55" s="26" t="s">
        <v>234</v>
      </c>
      <c r="J55" s="26" t="s">
        <v>37</v>
      </c>
      <c r="K55" s="26" t="s">
        <v>38</v>
      </c>
      <c r="L55" s="26" t="s">
        <v>38</v>
      </c>
      <c r="M55" s="25">
        <f>N55+O55+P55+Q55+R55+S55+T55</f>
        <v>34</v>
      </c>
      <c r="N55" s="26"/>
      <c r="O55" s="26"/>
      <c r="P55" s="26"/>
      <c r="Q55" s="26">
        <v>34</v>
      </c>
      <c r="R55" s="26"/>
      <c r="S55" s="26"/>
      <c r="T55" s="39"/>
      <c r="U55" s="26" t="s">
        <v>39</v>
      </c>
      <c r="V55" s="26" t="s">
        <v>187</v>
      </c>
    </row>
    <row r="56" s="8" customFormat="1" ht="77.0" customHeight="1" x14ac:dyDescent="0.15" spans="1:22">
      <c r="A56" s="25">
        <v>49</v>
      </c>
      <c r="B56" s="26" t="s">
        <v>235</v>
      </c>
      <c r="C56" s="26"/>
      <c r="D56" s="26" t="s">
        <v>30</v>
      </c>
      <c r="E56" s="26" t="s">
        <v>32</v>
      </c>
      <c r="F56" s="26" t="s">
        <v>112</v>
      </c>
      <c r="G56" s="26" t="s">
        <v>236</v>
      </c>
      <c r="H56" s="26" t="s">
        <v>237</v>
      </c>
      <c r="I56" s="26" t="s">
        <v>238</v>
      </c>
      <c r="J56" s="26" t="s">
        <v>37</v>
      </c>
      <c r="K56" s="26" t="s">
        <v>38</v>
      </c>
      <c r="L56" s="26" t="s">
        <v>38</v>
      </c>
      <c r="M56" s="25">
        <f>N56+O56+P56+Q56+R56+S56+T56</f>
        <v>10</v>
      </c>
      <c r="N56" s="26"/>
      <c r="O56" s="26"/>
      <c r="P56" s="26"/>
      <c r="Q56" s="26">
        <v>10</v>
      </c>
      <c r="R56" s="26"/>
      <c r="S56" s="26"/>
      <c r="T56" s="39"/>
      <c r="U56" s="26" t="s">
        <v>39</v>
      </c>
      <c r="V56" s="26" t="s">
        <v>77</v>
      </c>
    </row>
    <row r="57" s="8" customFormat="1" ht="36.0" customHeight="1" x14ac:dyDescent="0.15" spans="1:22">
      <c r="A57" s="25">
        <v>50</v>
      </c>
      <c r="B57" s="26" t="s">
        <v>239</v>
      </c>
      <c r="C57" s="26"/>
      <c r="D57" s="26" t="s">
        <v>30</v>
      </c>
      <c r="E57" s="26" t="s">
        <v>100</v>
      </c>
      <c r="F57" s="26" t="s">
        <v>219</v>
      </c>
      <c r="G57" s="26" t="s">
        <v>240</v>
      </c>
      <c r="H57" s="26" t="s">
        <v>241</v>
      </c>
      <c r="I57" s="26" t="s">
        <v>242</v>
      </c>
      <c r="J57" s="26" t="s">
        <v>37</v>
      </c>
      <c r="K57" s="26" t="s">
        <v>38</v>
      </c>
      <c r="L57" s="26" t="s">
        <v>38</v>
      </c>
      <c r="M57" s="25">
        <f>N57+O57+P57+Q57+R57+S57+T57</f>
        <v>10</v>
      </c>
      <c r="N57" s="26"/>
      <c r="O57" s="26"/>
      <c r="P57" s="26"/>
      <c r="Q57" s="26">
        <v>10</v>
      </c>
      <c r="R57" s="26"/>
      <c r="S57" s="26"/>
      <c r="T57" s="39"/>
      <c r="U57" s="26" t="s">
        <v>39</v>
      </c>
      <c r="V57" s="26" t="s">
        <v>243</v>
      </c>
    </row>
    <row r="58" s="8" customFormat="1" ht="108.0" customHeight="1" x14ac:dyDescent="0.15" spans="1:22">
      <c r="A58" s="25">
        <v>51</v>
      </c>
      <c r="B58" s="26" t="s">
        <v>244</v>
      </c>
      <c r="C58" s="26"/>
      <c r="D58" s="26" t="s">
        <v>30</v>
      </c>
      <c r="E58" s="26" t="s">
        <v>32</v>
      </c>
      <c r="F58" s="26" t="s">
        <v>150</v>
      </c>
      <c r="G58" s="26" t="s">
        <v>245</v>
      </c>
      <c r="H58" s="26" t="s">
        <v>246</v>
      </c>
      <c r="I58" s="26" t="s">
        <v>247</v>
      </c>
      <c r="J58" s="26" t="s">
        <v>37</v>
      </c>
      <c r="K58" s="26" t="s">
        <v>38</v>
      </c>
      <c r="L58" s="26" t="s">
        <v>38</v>
      </c>
      <c r="M58" s="25">
        <f>N58+O58+P58+Q58+R58+S58+T58</f>
        <v>15</v>
      </c>
      <c r="N58" s="26"/>
      <c r="O58" s="26"/>
      <c r="P58" s="26"/>
      <c r="Q58" s="26">
        <v>15</v>
      </c>
      <c r="R58" s="26"/>
      <c r="S58" s="26"/>
      <c r="T58" s="39"/>
      <c r="U58" s="26" t="s">
        <v>39</v>
      </c>
      <c r="V58" s="26" t="s">
        <v>243</v>
      </c>
    </row>
    <row r="59" s="8" customFormat="1" ht="69.0" customHeight="1" x14ac:dyDescent="0.15" spans="1:22">
      <c r="A59" s="25">
        <v>52</v>
      </c>
      <c r="B59" s="26" t="s">
        <v>248</v>
      </c>
      <c r="C59" s="26"/>
      <c r="D59" s="26" t="s">
        <v>30</v>
      </c>
      <c r="E59" s="26" t="s">
        <v>32</v>
      </c>
      <c r="F59" s="26" t="s">
        <v>150</v>
      </c>
      <c r="G59" s="26" t="s">
        <v>249</v>
      </c>
      <c r="H59" s="26" t="s">
        <v>250</v>
      </c>
      <c r="I59" s="26" t="s">
        <v>251</v>
      </c>
      <c r="J59" s="26" t="s">
        <v>37</v>
      </c>
      <c r="K59" s="26" t="s">
        <v>38</v>
      </c>
      <c r="L59" s="26" t="s">
        <v>38</v>
      </c>
      <c r="M59" s="25">
        <f>N59+O59+P59+Q59+R59+S59+T59</f>
        <v>15</v>
      </c>
      <c r="N59" s="26"/>
      <c r="O59" s="26"/>
      <c r="P59" s="26"/>
      <c r="Q59" s="26">
        <v>15</v>
      </c>
      <c r="R59" s="26"/>
      <c r="S59" s="26"/>
      <c r="T59" s="39"/>
      <c r="U59" s="26" t="s">
        <v>39</v>
      </c>
      <c r="V59" s="26" t="s">
        <v>252</v>
      </c>
    </row>
    <row r="60" s="8" customFormat="1" ht="90.0" customHeight="1" x14ac:dyDescent="0.15" spans="1:22">
      <c r="A60" s="25">
        <v>53</v>
      </c>
      <c r="B60" s="26" t="s">
        <v>253</v>
      </c>
      <c r="C60" s="26"/>
      <c r="D60" s="26" t="s">
        <v>30</v>
      </c>
      <c r="E60" s="26" t="s">
        <v>32</v>
      </c>
      <c r="F60" s="26" t="s">
        <v>150</v>
      </c>
      <c r="G60" s="26" t="s">
        <v>245</v>
      </c>
      <c r="H60" s="26" t="s">
        <v>254</v>
      </c>
      <c r="I60" s="26" t="s">
        <v>255</v>
      </c>
      <c r="J60" s="26" t="s">
        <v>37</v>
      </c>
      <c r="K60" s="26" t="s">
        <v>38</v>
      </c>
      <c r="L60" s="26" t="s">
        <v>38</v>
      </c>
      <c r="M60" s="25">
        <f>N60+O60+P60+Q60+R60+S60+T60</f>
        <v>15</v>
      </c>
      <c r="N60" s="26"/>
      <c r="O60" s="26"/>
      <c r="P60" s="26"/>
      <c r="Q60" s="26">
        <v>15</v>
      </c>
      <c r="R60" s="26"/>
      <c r="S60" s="26"/>
      <c r="T60" s="39"/>
      <c r="U60" s="26" t="s">
        <v>39</v>
      </c>
      <c r="V60" s="26" t="s">
        <v>243</v>
      </c>
    </row>
    <row r="61" s="8" customFormat="1" ht="54.0" customHeight="1" x14ac:dyDescent="0.15" spans="1:22">
      <c r="A61" s="25">
        <v>54</v>
      </c>
      <c r="B61" s="26" t="s">
        <v>256</v>
      </c>
      <c r="C61" s="26"/>
      <c r="D61" s="26" t="s">
        <v>30</v>
      </c>
      <c r="E61" s="26" t="s">
        <v>32</v>
      </c>
      <c r="F61" s="26" t="s">
        <v>112</v>
      </c>
      <c r="G61" s="26" t="s">
        <v>257</v>
      </c>
      <c r="H61" s="26" t="s">
        <v>258</v>
      </c>
      <c r="I61" s="26" t="s">
        <v>259</v>
      </c>
      <c r="J61" s="26" t="s">
        <v>37</v>
      </c>
      <c r="K61" s="26" t="s">
        <v>38</v>
      </c>
      <c r="L61" s="26" t="s">
        <v>38</v>
      </c>
      <c r="M61" s="25">
        <f>N61+O61+P61+Q61+R61+S61+T61</f>
        <v>15</v>
      </c>
      <c r="N61" s="26"/>
      <c r="O61" s="26"/>
      <c r="P61" s="26"/>
      <c r="Q61" s="26">
        <v>15</v>
      </c>
      <c r="R61" s="26"/>
      <c r="S61" s="26"/>
      <c r="T61" s="39"/>
      <c r="U61" s="26" t="s">
        <v>39</v>
      </c>
      <c r="V61" s="26" t="s">
        <v>98</v>
      </c>
    </row>
    <row r="62" s="8" customFormat="1" ht="36.0" customHeight="1" x14ac:dyDescent="0.15" spans="1:22">
      <c r="A62" s="25">
        <v>55</v>
      </c>
      <c r="B62" s="26" t="s">
        <v>260</v>
      </c>
      <c r="C62" s="26"/>
      <c r="D62" s="26" t="s">
        <v>30</v>
      </c>
      <c r="E62" s="26" t="s">
        <v>32</v>
      </c>
      <c r="F62" s="26" t="s">
        <v>112</v>
      </c>
      <c r="G62" s="26" t="s">
        <v>261</v>
      </c>
      <c r="H62" s="26" t="s">
        <v>262</v>
      </c>
      <c r="I62" s="26" t="s">
        <v>263</v>
      </c>
      <c r="J62" s="26" t="s">
        <v>37</v>
      </c>
      <c r="K62" s="26" t="s">
        <v>38</v>
      </c>
      <c r="L62" s="26" t="s">
        <v>38</v>
      </c>
      <c r="M62" s="25">
        <f>N62+O62+P62+Q62+R62+S62+T62</f>
        <v>15</v>
      </c>
      <c r="N62" s="26"/>
      <c r="O62" s="26"/>
      <c r="P62" s="26"/>
      <c r="Q62" s="26">
        <v>15</v>
      </c>
      <c r="R62" s="26"/>
      <c r="S62" s="26"/>
      <c r="T62" s="39"/>
      <c r="U62" s="26" t="s">
        <v>39</v>
      </c>
      <c r="V62" s="26" t="s">
        <v>264</v>
      </c>
    </row>
    <row r="63" s="8" customFormat="1" ht="51.0" customHeight="1" x14ac:dyDescent="0.15" spans="1:22">
      <c r="A63" s="25">
        <v>56</v>
      </c>
      <c r="B63" s="26" t="s">
        <v>265</v>
      </c>
      <c r="C63" s="26"/>
      <c r="D63" s="26" t="s">
        <v>30</v>
      </c>
      <c r="E63" s="26" t="s">
        <v>32</v>
      </c>
      <c r="F63" s="26" t="s">
        <v>112</v>
      </c>
      <c r="G63" s="26" t="s">
        <v>266</v>
      </c>
      <c r="H63" s="26" t="s">
        <v>267</v>
      </c>
      <c r="I63" s="26" t="s">
        <v>268</v>
      </c>
      <c r="J63" s="26" t="s">
        <v>37</v>
      </c>
      <c r="K63" s="26" t="s">
        <v>38</v>
      </c>
      <c r="L63" s="26" t="s">
        <v>38</v>
      </c>
      <c r="M63" s="25">
        <f>N63+O63+P63+Q63+R63+S63+T63</f>
        <v>15</v>
      </c>
      <c r="N63" s="26"/>
      <c r="O63" s="26"/>
      <c r="P63" s="26"/>
      <c r="Q63" s="26">
        <v>15</v>
      </c>
      <c r="R63" s="26"/>
      <c r="S63" s="26"/>
      <c r="T63" s="39"/>
      <c r="U63" s="26" t="s">
        <v>39</v>
      </c>
      <c r="V63" s="26" t="s">
        <v>209</v>
      </c>
    </row>
    <row r="64" s="8" customFormat="1" ht="45.0" customHeight="1" x14ac:dyDescent="0.15" spans="1:22">
      <c r="A64" s="25">
        <v>57</v>
      </c>
      <c r="B64" s="26" t="s">
        <v>269</v>
      </c>
      <c r="C64" s="26"/>
      <c r="D64" s="26" t="s">
        <v>30</v>
      </c>
      <c r="E64" s="26" t="s">
        <v>32</v>
      </c>
      <c r="F64" s="26" t="s">
        <v>112</v>
      </c>
      <c r="G64" s="26" t="s">
        <v>270</v>
      </c>
      <c r="H64" s="26" t="s">
        <v>271</v>
      </c>
      <c r="I64" s="26" t="s">
        <v>272</v>
      </c>
      <c r="J64" s="26" t="s">
        <v>37</v>
      </c>
      <c r="K64" s="26" t="s">
        <v>38</v>
      </c>
      <c r="L64" s="26" t="s">
        <v>38</v>
      </c>
      <c r="M64" s="25">
        <f>N64+O64+P64+Q64+R64+S64+T64</f>
        <v>15</v>
      </c>
      <c r="N64" s="26"/>
      <c r="O64" s="26"/>
      <c r="P64" s="26"/>
      <c r="Q64" s="26">
        <v>15</v>
      </c>
      <c r="R64" s="26"/>
      <c r="S64" s="26"/>
      <c r="T64" s="39"/>
      <c r="U64" s="26" t="s">
        <v>39</v>
      </c>
      <c r="V64" s="26" t="s">
        <v>187</v>
      </c>
    </row>
    <row r="65" s="8" customFormat="1" ht="54.0" customHeight="1" x14ac:dyDescent="0.15" spans="1:22">
      <c r="A65" s="25">
        <v>58</v>
      </c>
      <c r="B65" s="26" t="s">
        <v>273</v>
      </c>
      <c r="C65" s="26"/>
      <c r="D65" s="26" t="s">
        <v>30</v>
      </c>
      <c r="E65" s="26" t="s">
        <v>274</v>
      </c>
      <c r="F65" s="26" t="s">
        <v>275</v>
      </c>
      <c r="G65" s="26" t="s">
        <v>276</v>
      </c>
      <c r="H65" s="26" t="s">
        <v>277</v>
      </c>
      <c r="I65" s="26" t="s">
        <v>278</v>
      </c>
      <c r="J65" s="26" t="s">
        <v>37</v>
      </c>
      <c r="K65" s="26" t="s">
        <v>38</v>
      </c>
      <c r="L65" s="26" t="s">
        <v>38</v>
      </c>
      <c r="M65" s="25">
        <f>N65+O65+P65+Q65+R65+S65+T65</f>
        <v>15</v>
      </c>
      <c r="N65" s="26"/>
      <c r="O65" s="26"/>
      <c r="P65" s="26"/>
      <c r="Q65" s="26">
        <v>15</v>
      </c>
      <c r="R65" s="26"/>
      <c r="S65" s="26"/>
      <c r="T65" s="39"/>
      <c r="U65" s="26" t="s">
        <v>39</v>
      </c>
      <c r="V65" s="26" t="s">
        <v>279</v>
      </c>
    </row>
    <row r="66" s="8" customFormat="1" ht="89.0" customHeight="1" x14ac:dyDescent="0.15" spans="1:22">
      <c r="A66" s="25">
        <v>59</v>
      </c>
      <c r="B66" s="26" t="s">
        <v>280</v>
      </c>
      <c r="C66" s="26"/>
      <c r="D66" s="26" t="s">
        <v>30</v>
      </c>
      <c r="E66" s="26" t="s">
        <v>281</v>
      </c>
      <c r="F66" s="26" t="s">
        <v>282</v>
      </c>
      <c r="G66" s="26" t="s">
        <v>283</v>
      </c>
      <c r="H66" s="26" t="s">
        <v>284</v>
      </c>
      <c r="I66" s="26" t="s">
        <v>285</v>
      </c>
      <c r="J66" s="26" t="s">
        <v>37</v>
      </c>
      <c r="K66" s="26" t="s">
        <v>38</v>
      </c>
      <c r="L66" s="26" t="s">
        <v>38</v>
      </c>
      <c r="M66" s="25">
        <f>N66+O66+P66+Q66+R66+S66+T66</f>
        <v>15</v>
      </c>
      <c r="N66" s="26"/>
      <c r="O66" s="26"/>
      <c r="P66" s="26"/>
      <c r="Q66" s="26">
        <v>15</v>
      </c>
      <c r="R66" s="26"/>
      <c r="S66" s="26"/>
      <c r="T66" s="39"/>
      <c r="U66" s="26" t="s">
        <v>39</v>
      </c>
      <c r="V66" s="26" t="s">
        <v>286</v>
      </c>
    </row>
    <row r="67" s="8" customFormat="1" ht="55.5" customHeight="1" x14ac:dyDescent="0.15" spans="1:22">
      <c r="A67" s="25">
        <v>60</v>
      </c>
      <c r="B67" s="26" t="s">
        <v>287</v>
      </c>
      <c r="C67" s="26"/>
      <c r="D67" s="26" t="s">
        <v>30</v>
      </c>
      <c r="E67" s="26" t="s">
        <v>32</v>
      </c>
      <c r="F67" s="26" t="s">
        <v>112</v>
      </c>
      <c r="G67" s="26" t="s">
        <v>155</v>
      </c>
      <c r="H67" s="26" t="s">
        <v>288</v>
      </c>
      <c r="I67" s="26" t="s">
        <v>289</v>
      </c>
      <c r="J67" s="26" t="s">
        <v>37</v>
      </c>
      <c r="K67" s="26" t="s">
        <v>38</v>
      </c>
      <c r="L67" s="26" t="s">
        <v>38</v>
      </c>
      <c r="M67" s="25">
        <f>N67+O67+P67+Q67+R67+S67+T67</f>
        <v>15</v>
      </c>
      <c r="N67" s="26"/>
      <c r="O67" s="26"/>
      <c r="P67" s="26"/>
      <c r="Q67" s="26">
        <v>15</v>
      </c>
      <c r="R67" s="26"/>
      <c r="S67" s="26"/>
      <c r="T67" s="39"/>
      <c r="U67" s="26" t="s">
        <v>39</v>
      </c>
      <c r="V67" s="26" t="s">
        <v>158</v>
      </c>
    </row>
    <row r="68" s="8" customFormat="1" ht="67.0" customHeight="1" x14ac:dyDescent="0.15" spans="1:22">
      <c r="A68" s="25">
        <v>61</v>
      </c>
      <c r="B68" s="26" t="s">
        <v>290</v>
      </c>
      <c r="C68" s="26"/>
      <c r="D68" s="26" t="s">
        <v>30</v>
      </c>
      <c r="E68" s="26" t="s">
        <v>32</v>
      </c>
      <c r="F68" s="26" t="s">
        <v>112</v>
      </c>
      <c r="G68" s="26" t="s">
        <v>291</v>
      </c>
      <c r="H68" s="26" t="s">
        <v>292</v>
      </c>
      <c r="I68" s="26" t="s">
        <v>293</v>
      </c>
      <c r="J68" s="26" t="s">
        <v>37</v>
      </c>
      <c r="K68" s="26" t="s">
        <v>38</v>
      </c>
      <c r="L68" s="26" t="s">
        <v>38</v>
      </c>
      <c r="M68" s="25">
        <f>N68+O68+P68+Q68+R68+S68+T68</f>
        <v>15</v>
      </c>
      <c r="N68" s="26"/>
      <c r="O68" s="26"/>
      <c r="P68" s="26"/>
      <c r="Q68" s="26">
        <v>15</v>
      </c>
      <c r="R68" s="26"/>
      <c r="S68" s="26"/>
      <c r="T68" s="39"/>
      <c r="U68" s="26" t="s">
        <v>39</v>
      </c>
      <c r="V68" s="26" t="s">
        <v>67</v>
      </c>
    </row>
    <row r="69" s="8" customFormat="1" ht="46.0" customHeight="1" x14ac:dyDescent="0.15" spans="1:22">
      <c r="A69" s="25">
        <v>62</v>
      </c>
      <c r="B69" s="26" t="s">
        <v>294</v>
      </c>
      <c r="C69" s="26"/>
      <c r="D69" s="26" t="s">
        <v>30</v>
      </c>
      <c r="E69" s="26" t="s">
        <v>281</v>
      </c>
      <c r="F69" s="26" t="s">
        <v>295</v>
      </c>
      <c r="G69" s="26" t="s">
        <v>296</v>
      </c>
      <c r="H69" s="26" t="s">
        <v>297</v>
      </c>
      <c r="I69" s="26" t="s">
        <v>298</v>
      </c>
      <c r="J69" s="26" t="s">
        <v>37</v>
      </c>
      <c r="K69" s="26" t="s">
        <v>38</v>
      </c>
      <c r="L69" s="26" t="s">
        <v>38</v>
      </c>
      <c r="M69" s="25">
        <f>N69+O69+P69+Q69+R69+S69+T69</f>
        <v>15</v>
      </c>
      <c r="N69" s="26"/>
      <c r="O69" s="26"/>
      <c r="P69" s="26"/>
      <c r="Q69" s="26">
        <v>15</v>
      </c>
      <c r="R69" s="26"/>
      <c r="S69" s="26"/>
      <c r="T69" s="39"/>
      <c r="U69" s="26" t="s">
        <v>39</v>
      </c>
      <c r="V69" s="26" t="s">
        <v>299</v>
      </c>
    </row>
    <row r="70" s="8" customFormat="1" ht="49.0" customHeight="1" x14ac:dyDescent="0.15" spans="1:22">
      <c r="A70" s="25">
        <v>63</v>
      </c>
      <c r="B70" s="26" t="s">
        <v>300</v>
      </c>
      <c r="C70" s="26"/>
      <c r="D70" s="26" t="s">
        <v>30</v>
      </c>
      <c r="E70" s="26" t="s">
        <v>32</v>
      </c>
      <c r="F70" s="26" t="s">
        <v>112</v>
      </c>
      <c r="G70" s="26" t="s">
        <v>301</v>
      </c>
      <c r="H70" s="26" t="s">
        <v>302</v>
      </c>
      <c r="I70" s="26" t="s">
        <v>259</v>
      </c>
      <c r="J70" s="26" t="s">
        <v>37</v>
      </c>
      <c r="K70" s="26" t="s">
        <v>38</v>
      </c>
      <c r="L70" s="26" t="s">
        <v>38</v>
      </c>
      <c r="M70" s="25">
        <f>N70+O70+P70+Q70+R70+S70+T70</f>
        <v>15</v>
      </c>
      <c r="N70" s="26"/>
      <c r="O70" s="26"/>
      <c r="P70" s="26"/>
      <c r="Q70" s="26">
        <v>15</v>
      </c>
      <c r="R70" s="26"/>
      <c r="S70" s="26"/>
      <c r="T70" s="39"/>
      <c r="U70" s="26" t="s">
        <v>39</v>
      </c>
      <c r="V70" s="26" t="s">
        <v>98</v>
      </c>
    </row>
    <row r="71" s="8" customFormat="1" ht="72.0" customHeight="1" x14ac:dyDescent="0.15" spans="1:22">
      <c r="A71" s="25">
        <v>64</v>
      </c>
      <c r="B71" s="26" t="s">
        <v>303</v>
      </c>
      <c r="C71" s="26"/>
      <c r="D71" s="26" t="s">
        <v>30</v>
      </c>
      <c r="E71" s="26" t="s">
        <v>32</v>
      </c>
      <c r="F71" s="26" t="s">
        <v>112</v>
      </c>
      <c r="G71" s="26" t="s">
        <v>220</v>
      </c>
      <c r="H71" s="26" t="s">
        <v>304</v>
      </c>
      <c r="I71" s="26" t="s">
        <v>305</v>
      </c>
      <c r="J71" s="26" t="s">
        <v>37</v>
      </c>
      <c r="K71" s="26" t="s">
        <v>38</v>
      </c>
      <c r="L71" s="26" t="s">
        <v>38</v>
      </c>
      <c r="M71" s="25">
        <f>N71+O71+P71+Q71+R71+S71+T71</f>
        <v>15</v>
      </c>
      <c r="N71" s="26"/>
      <c r="O71" s="26"/>
      <c r="P71" s="26"/>
      <c r="Q71" s="26">
        <v>15</v>
      </c>
      <c r="R71" s="26"/>
      <c r="S71" s="26"/>
      <c r="T71" s="39"/>
      <c r="U71" s="26" t="s">
        <v>39</v>
      </c>
      <c r="V71" s="26" t="s">
        <v>67</v>
      </c>
    </row>
    <row r="72" s="8" customFormat="1" ht="90.0" customHeight="1" x14ac:dyDescent="0.15" spans="1:22">
      <c r="A72" s="25">
        <v>65</v>
      </c>
      <c r="B72" s="26" t="s">
        <v>306</v>
      </c>
      <c r="C72" s="26"/>
      <c r="D72" s="26" t="s">
        <v>30</v>
      </c>
      <c r="E72" s="26" t="s">
        <v>32</v>
      </c>
      <c r="F72" s="26" t="s">
        <v>33</v>
      </c>
      <c r="G72" s="26" t="s">
        <v>34</v>
      </c>
      <c r="H72" s="26" t="s">
        <v>307</v>
      </c>
      <c r="I72" s="26" t="s">
        <v>308</v>
      </c>
      <c r="J72" s="26" t="s">
        <v>37</v>
      </c>
      <c r="K72" s="26" t="s">
        <v>38</v>
      </c>
      <c r="L72" s="26" t="s">
        <v>38</v>
      </c>
      <c r="M72" s="25">
        <f>N72+O72+P72+Q72+R72+S72+T72</f>
        <v>100</v>
      </c>
      <c r="N72" s="26"/>
      <c r="O72" s="26">
        <v>100</v>
      </c>
      <c r="P72" s="26"/>
      <c r="Q72" s="26"/>
      <c r="R72" s="26"/>
      <c r="S72" s="26"/>
      <c r="T72" s="39"/>
      <c r="U72" s="26" t="s">
        <v>39</v>
      </c>
      <c r="V72" s="26" t="s">
        <v>40</v>
      </c>
    </row>
    <row r="73" s="8" customFormat="1" ht="108.0" customHeight="1" x14ac:dyDescent="0.15" spans="1:22">
      <c r="A73" s="25">
        <v>66</v>
      </c>
      <c r="B73" s="26" t="s">
        <v>309</v>
      </c>
      <c r="C73" s="26"/>
      <c r="D73" s="26" t="s">
        <v>30</v>
      </c>
      <c r="E73" s="26" t="s">
        <v>32</v>
      </c>
      <c r="F73" s="26" t="s">
        <v>33</v>
      </c>
      <c r="G73" s="26" t="s">
        <v>34</v>
      </c>
      <c r="H73" s="29" t="s">
        <v>310</v>
      </c>
      <c r="I73" s="26" t="s">
        <v>311</v>
      </c>
      <c r="J73" s="26" t="s">
        <v>37</v>
      </c>
      <c r="K73" s="26" t="s">
        <v>38</v>
      </c>
      <c r="L73" s="26" t="s">
        <v>38</v>
      </c>
      <c r="M73" s="25">
        <f>N73+O73+P73+Q73+R73+S73+T73</f>
        <v>440</v>
      </c>
      <c r="N73" s="26"/>
      <c r="O73" s="26">
        <v>440</v>
      </c>
      <c r="P73" s="26"/>
      <c r="Q73" s="26"/>
      <c r="R73" s="26"/>
      <c r="S73" s="26"/>
      <c r="T73" s="39"/>
      <c r="U73" s="26" t="s">
        <v>39</v>
      </c>
      <c r="V73" s="26" t="s">
        <v>40</v>
      </c>
    </row>
    <row r="74" s="8" customFormat="1" ht="52.0" customHeight="1" x14ac:dyDescent="0.15" spans="1:22">
      <c r="A74" s="25">
        <v>67</v>
      </c>
      <c r="B74" s="26" t="s">
        <v>312</v>
      </c>
      <c r="C74" s="26"/>
      <c r="D74" s="26" t="s">
        <v>30</v>
      </c>
      <c r="E74" s="26" t="s">
        <v>32</v>
      </c>
      <c r="F74" s="26" t="s">
        <v>112</v>
      </c>
      <c r="G74" s="26" t="s">
        <v>34</v>
      </c>
      <c r="H74" s="26" t="s">
        <v>313</v>
      </c>
      <c r="I74" s="26" t="s">
        <v>314</v>
      </c>
      <c r="J74" s="26" t="s">
        <v>37</v>
      </c>
      <c r="K74" s="26" t="s">
        <v>38</v>
      </c>
      <c r="L74" s="26" t="s">
        <v>38</v>
      </c>
      <c r="M74" s="25">
        <f>N74+O74+P74+Q74+R74+S74+T74</f>
        <v>695</v>
      </c>
      <c r="N74" s="26"/>
      <c r="O74" s="36"/>
      <c r="P74" s="36">
        <v>695</v>
      </c>
      <c r="Q74" s="36"/>
      <c r="R74" s="36"/>
      <c r="S74" s="36"/>
      <c r="T74" s="26"/>
      <c r="U74" s="26" t="s">
        <v>39</v>
      </c>
      <c r="V74" s="26" t="s">
        <v>40</v>
      </c>
    </row>
    <row r="75" s="8" customFormat="1" ht="60.0" customHeight="1" x14ac:dyDescent="0.15" spans="1:22">
      <c r="A75" s="25">
        <v>68</v>
      </c>
      <c r="B75" s="26" t="s">
        <v>315</v>
      </c>
      <c r="C75" s="26"/>
      <c r="D75" s="26" t="s">
        <v>30</v>
      </c>
      <c r="E75" s="26" t="s">
        <v>32</v>
      </c>
      <c r="F75" s="26" t="s">
        <v>112</v>
      </c>
      <c r="G75" s="26" t="s">
        <v>34</v>
      </c>
      <c r="H75" s="26" t="s">
        <v>316</v>
      </c>
      <c r="I75" s="26" t="s">
        <v>317</v>
      </c>
      <c r="J75" s="26" t="s">
        <v>37</v>
      </c>
      <c r="K75" s="26" t="s">
        <v>38</v>
      </c>
      <c r="L75" s="26" t="s">
        <v>38</v>
      </c>
      <c r="M75" s="25">
        <f>N75+O75+P75+Q75+R75+S75+T75</f>
        <v>150</v>
      </c>
      <c r="N75" s="26"/>
      <c r="O75" s="36">
        <v>150</v>
      </c>
      <c r="P75" s="36"/>
      <c r="Q75" s="36"/>
      <c r="R75" s="36"/>
      <c r="S75" s="36"/>
      <c r="T75" s="26"/>
      <c r="U75" s="26" t="s">
        <v>39</v>
      </c>
      <c r="V75" s="26" t="s">
        <v>318</v>
      </c>
    </row>
    <row r="76" s="8" customFormat="1" ht="36.0" customHeight="1" x14ac:dyDescent="0.15" spans="1:22">
      <c r="A76" s="25">
        <v>69</v>
      </c>
      <c r="B76" s="26" t="s">
        <v>319</v>
      </c>
      <c r="C76" s="26"/>
      <c r="D76" s="26" t="s">
        <v>30</v>
      </c>
      <c r="E76" s="26" t="s">
        <v>32</v>
      </c>
      <c r="F76" s="26" t="s">
        <v>112</v>
      </c>
      <c r="G76" s="26" t="s">
        <v>320</v>
      </c>
      <c r="H76" s="26" t="s">
        <v>321</v>
      </c>
      <c r="I76" s="26" t="s">
        <v>322</v>
      </c>
      <c r="J76" s="26" t="s">
        <v>37</v>
      </c>
      <c r="K76" s="26" t="s">
        <v>38</v>
      </c>
      <c r="L76" s="26" t="s">
        <v>38</v>
      </c>
      <c r="M76" s="25">
        <f>N76+O76+P76+Q76+R76+S76+T76</f>
        <v>15</v>
      </c>
      <c r="N76" s="26"/>
      <c r="O76" s="36">
        <v>15</v>
      </c>
      <c r="P76" s="36"/>
      <c r="Q76" s="36"/>
      <c r="R76" s="36"/>
      <c r="S76" s="36"/>
      <c r="T76" s="26"/>
      <c r="U76" s="26" t="s">
        <v>39</v>
      </c>
      <c r="V76" s="26" t="s">
        <v>323</v>
      </c>
    </row>
    <row r="77" s="8" customFormat="1" ht="66.0" customHeight="1" x14ac:dyDescent="0.15" spans="1:22">
      <c r="A77" s="25">
        <v>70</v>
      </c>
      <c r="B77" s="26" t="s">
        <v>324</v>
      </c>
      <c r="C77" s="26"/>
      <c r="D77" s="26" t="s">
        <v>30</v>
      </c>
      <c r="E77" s="26" t="s">
        <v>32</v>
      </c>
      <c r="F77" s="26" t="s">
        <v>112</v>
      </c>
      <c r="G77" s="26" t="s">
        <v>34</v>
      </c>
      <c r="H77" s="26" t="s">
        <v>325</v>
      </c>
      <c r="I77" s="26" t="s">
        <v>326</v>
      </c>
      <c r="J77" s="26" t="s">
        <v>37</v>
      </c>
      <c r="K77" s="26" t="s">
        <v>38</v>
      </c>
      <c r="L77" s="26" t="s">
        <v>38</v>
      </c>
      <c r="M77" s="25">
        <f>N77+O77+P77+Q77+R77+S77+T77</f>
        <v>120</v>
      </c>
      <c r="N77" s="26"/>
      <c r="O77" s="26">
        <v>120</v>
      </c>
      <c r="P77" s="26"/>
      <c r="Q77" s="26"/>
      <c r="R77" s="26"/>
      <c r="S77" s="26"/>
      <c r="T77" s="39"/>
      <c r="U77" s="26" t="s">
        <v>39</v>
      </c>
      <c r="V77" s="26" t="s">
        <v>40</v>
      </c>
    </row>
    <row r="78" s="7" customFormat="1" ht="47.0" customHeight="1" x14ac:dyDescent="0.15" spans="1:22">
      <c r="A78" s="25">
        <v>71</v>
      </c>
      <c r="B78" s="31" t="s">
        <v>327</v>
      </c>
      <c r="C78" s="26"/>
      <c r="D78" s="26" t="s">
        <v>30</v>
      </c>
      <c r="E78" s="26" t="s">
        <v>120</v>
      </c>
      <c r="F78" s="26" t="s">
        <v>328</v>
      </c>
      <c r="G78" s="26" t="s">
        <v>34</v>
      </c>
      <c r="H78" s="26" t="s">
        <v>329</v>
      </c>
      <c r="I78" s="26" t="s">
        <v>330</v>
      </c>
      <c r="J78" s="26" t="s">
        <v>37</v>
      </c>
      <c r="K78" s="26" t="s">
        <v>38</v>
      </c>
      <c r="L78" s="26" t="s">
        <v>38</v>
      </c>
      <c r="M78" s="25">
        <f>N78+O78+P78+Q78+R78+S78+T78</f>
        <v>2810</v>
      </c>
      <c r="N78" s="35"/>
      <c r="O78" s="31"/>
      <c r="P78" s="31"/>
      <c r="Q78" s="31"/>
      <c r="R78" s="31"/>
      <c r="S78" s="31">
        <f>1950+330+530</f>
        <v>2810</v>
      </c>
      <c r="T78" s="26"/>
      <c r="U78" s="26" t="s">
        <v>39</v>
      </c>
      <c r="V78" s="35" t="s">
        <v>40</v>
      </c>
    </row>
    <row r="79" s="8" customFormat="1" ht="54.0" customHeight="1" x14ac:dyDescent="0.15" spans="1:22">
      <c r="A79" s="25">
        <v>72</v>
      </c>
      <c r="B79" s="26" t="s">
        <v>331</v>
      </c>
      <c r="C79" s="26"/>
      <c r="D79" s="26" t="s">
        <v>30</v>
      </c>
      <c r="E79" s="26" t="s">
        <v>120</v>
      </c>
      <c r="F79" s="26" t="s">
        <v>121</v>
      </c>
      <c r="G79" s="26" t="s">
        <v>134</v>
      </c>
      <c r="H79" s="26" t="s">
        <v>332</v>
      </c>
      <c r="I79" s="26"/>
      <c r="J79" s="26" t="s">
        <v>37</v>
      </c>
      <c r="K79" s="26" t="s">
        <v>38</v>
      </c>
      <c r="L79" s="26" t="s">
        <v>38</v>
      </c>
      <c r="M79" s="25">
        <f>N79+O79+P79+Q79+R79+S79+T79</f>
        <v>4000</v>
      </c>
      <c r="N79" s="26"/>
      <c r="O79" s="26"/>
      <c r="P79" s="26"/>
      <c r="Q79" s="26"/>
      <c r="R79" s="26"/>
      <c r="S79" s="26">
        <v>4000</v>
      </c>
      <c r="T79" s="39"/>
      <c r="U79" s="26" t="s">
        <v>39</v>
      </c>
      <c r="V79" s="26" t="s">
        <v>103</v>
      </c>
    </row>
    <row r="80" s="9" customFormat="1" ht="54.0" customHeight="1" x14ac:dyDescent="0.15" spans="1:22">
      <c r="A80" s="25">
        <v>73</v>
      </c>
      <c r="B80" s="26" t="s">
        <v>333</v>
      </c>
      <c r="C80" s="26"/>
      <c r="D80" s="26" t="s">
        <v>30</v>
      </c>
      <c r="E80" s="26" t="s">
        <v>32</v>
      </c>
      <c r="F80" s="26" t="s">
        <v>33</v>
      </c>
      <c r="G80" s="26" t="s">
        <v>34</v>
      </c>
      <c r="H80" s="26" t="s">
        <v>334</v>
      </c>
      <c r="I80" s="26" t="s">
        <v>335</v>
      </c>
      <c r="J80" s="26" t="s">
        <v>37</v>
      </c>
      <c r="K80" s="26" t="s">
        <v>38</v>
      </c>
      <c r="L80" s="26" t="s">
        <v>38</v>
      </c>
      <c r="M80" s="25">
        <f>N80+O80+P80+Q80+R80+S80+T80</f>
        <v>135</v>
      </c>
      <c r="N80" s="26"/>
      <c r="O80" s="26">
        <f>385-250</f>
        <v>135</v>
      </c>
      <c r="P80" s="26"/>
      <c r="Q80" s="26"/>
      <c r="R80" s="26"/>
      <c r="S80" s="26"/>
      <c r="T80" s="26"/>
      <c r="U80" s="26" t="s">
        <v>39</v>
      </c>
      <c r="V80" s="26" t="s">
        <v>40</v>
      </c>
    </row>
    <row r="81" s="9" customFormat="1" ht="36.0" customHeight="1" x14ac:dyDescent="0.15" spans="1:22">
      <c r="A81" s="25">
        <v>74</v>
      </c>
      <c r="B81" s="26" t="s">
        <v>336</v>
      </c>
      <c r="C81" s="26"/>
      <c r="D81" s="26" t="s">
        <v>30</v>
      </c>
      <c r="E81" s="26" t="s">
        <v>281</v>
      </c>
      <c r="F81" s="26" t="s">
        <v>337</v>
      </c>
      <c r="G81" s="26" t="s">
        <v>34</v>
      </c>
      <c r="H81" s="26" t="s">
        <v>338</v>
      </c>
      <c r="I81" s="26" t="s">
        <v>339</v>
      </c>
      <c r="J81" s="26" t="s">
        <v>37</v>
      </c>
      <c r="K81" s="26" t="s">
        <v>38</v>
      </c>
      <c r="L81" s="26" t="s">
        <v>38</v>
      </c>
      <c r="M81" s="25">
        <f>N81+O81+P81+Q81+R81+S81+T81</f>
        <v>540</v>
      </c>
      <c r="N81" s="26"/>
      <c r="O81" s="26">
        <f>250+290</f>
        <v>540</v>
      </c>
      <c r="P81" s="26"/>
      <c r="Q81" s="26"/>
      <c r="R81" s="26"/>
      <c r="S81" s="26"/>
      <c r="T81" s="26"/>
      <c r="U81" s="26" t="s">
        <v>39</v>
      </c>
      <c r="V81" s="26" t="s">
        <v>40</v>
      </c>
    </row>
    <row r="82" s="9" customFormat="1" ht="72.0" customHeight="1" x14ac:dyDescent="0.15" spans="1:22">
      <c r="A82" s="25">
        <v>75</v>
      </c>
      <c r="B82" s="26" t="s">
        <v>340</v>
      </c>
      <c r="C82" s="26"/>
      <c r="D82" s="26" t="s">
        <v>30</v>
      </c>
      <c r="E82" s="26" t="s">
        <v>274</v>
      </c>
      <c r="F82" s="26" t="s">
        <v>341</v>
      </c>
      <c r="G82" s="26" t="s">
        <v>34</v>
      </c>
      <c r="H82" s="26" t="s">
        <v>342</v>
      </c>
      <c r="I82" s="26" t="s">
        <v>343</v>
      </c>
      <c r="J82" s="26" t="s">
        <v>37</v>
      </c>
      <c r="K82" s="26" t="s">
        <v>38</v>
      </c>
      <c r="L82" s="26" t="s">
        <v>38</v>
      </c>
      <c r="M82" s="25">
        <f>N82+O82+P82+Q82+R82+S82+T82</f>
        <v>140</v>
      </c>
      <c r="N82" s="26"/>
      <c r="O82" s="26">
        <v>140</v>
      </c>
      <c r="P82" s="26"/>
      <c r="Q82" s="26"/>
      <c r="R82" s="26"/>
      <c r="S82" s="26"/>
      <c r="T82" s="26"/>
      <c r="U82" s="26" t="s">
        <v>39</v>
      </c>
      <c r="V82" s="26" t="s">
        <v>40</v>
      </c>
    </row>
    <row r="83" s="8" customFormat="1" ht="76.0" customHeight="1" x14ac:dyDescent="0.15" spans="1:22">
      <c r="A83" s="25">
        <v>76</v>
      </c>
      <c r="B83" s="26" t="s">
        <v>344</v>
      </c>
      <c r="C83" s="26"/>
      <c r="D83" s="26" t="s">
        <v>30</v>
      </c>
      <c r="E83" s="26" t="s">
        <v>274</v>
      </c>
      <c r="F83" s="26" t="s">
        <v>341</v>
      </c>
      <c r="G83" s="26" t="s">
        <v>34</v>
      </c>
      <c r="H83" s="26" t="s">
        <v>345</v>
      </c>
      <c r="I83" s="26" t="s">
        <v>346</v>
      </c>
      <c r="J83" s="26" t="s">
        <v>37</v>
      </c>
      <c r="K83" s="26" t="s">
        <v>38</v>
      </c>
      <c r="L83" s="26" t="s">
        <v>38</v>
      </c>
      <c r="M83" s="25">
        <f>N83+O83+P83+Q83+R83+S83+T83</f>
        <v>40</v>
      </c>
      <c r="N83" s="26"/>
      <c r="O83" s="26">
        <v>40</v>
      </c>
      <c r="P83" s="26"/>
      <c r="Q83" s="26"/>
      <c r="R83" s="26"/>
      <c r="S83" s="26"/>
      <c r="T83" s="39"/>
      <c r="U83" s="26" t="s">
        <v>39</v>
      </c>
      <c r="V83" s="26" t="s">
        <v>40</v>
      </c>
    </row>
    <row r="84" s="7" customFormat="1" ht="101.0" customHeight="1" x14ac:dyDescent="0.15" spans="1:22">
      <c r="A84" s="25">
        <v>77</v>
      </c>
      <c r="B84" s="26" t="s">
        <v>347</v>
      </c>
      <c r="C84" s="26"/>
      <c r="D84" s="26" t="s">
        <v>30</v>
      </c>
      <c r="E84" s="26" t="s">
        <v>274</v>
      </c>
      <c r="F84" s="26" t="s">
        <v>341</v>
      </c>
      <c r="G84" s="26" t="s">
        <v>348</v>
      </c>
      <c r="H84" s="26" t="s">
        <v>349</v>
      </c>
      <c r="I84" s="26" t="s">
        <v>350</v>
      </c>
      <c r="J84" s="26" t="s">
        <v>37</v>
      </c>
      <c r="K84" s="26" t="s">
        <v>38</v>
      </c>
      <c r="L84" s="26" t="s">
        <v>38</v>
      </c>
      <c r="M84" s="25">
        <f>N84+O84+P84+Q84+R84+S84+T84</f>
        <v>18.4</v>
      </c>
      <c r="N84" s="35"/>
      <c r="O84" s="26"/>
      <c r="P84" s="26"/>
      <c r="Q84" s="26"/>
      <c r="R84" s="26"/>
      <c r="S84" s="26">
        <v>18.4</v>
      </c>
      <c r="T84" s="26"/>
      <c r="U84" s="26" t="s">
        <v>39</v>
      </c>
      <c r="V84" s="26" t="s">
        <v>348</v>
      </c>
    </row>
    <row r="85" s="9" customFormat="1" ht="36.0" customHeight="1" x14ac:dyDescent="0.15" spans="1:22">
      <c r="A85" s="25">
        <v>78</v>
      </c>
      <c r="B85" s="26" t="s">
        <v>351</v>
      </c>
      <c r="C85" s="26"/>
      <c r="D85" s="26" t="s">
        <v>30</v>
      </c>
      <c r="E85" s="26" t="s">
        <v>274</v>
      </c>
      <c r="F85" s="26" t="s">
        <v>341</v>
      </c>
      <c r="G85" s="26" t="s">
        <v>34</v>
      </c>
      <c r="H85" s="26" t="s">
        <v>352</v>
      </c>
      <c r="I85" s="26" t="s">
        <v>353</v>
      </c>
      <c r="J85" s="26" t="s">
        <v>37</v>
      </c>
      <c r="K85" s="26" t="s">
        <v>38</v>
      </c>
      <c r="L85" s="26" t="s">
        <v>38</v>
      </c>
      <c r="M85" s="25">
        <f>N85+O85+P85+Q85+R85+S85+T85</f>
        <v>280</v>
      </c>
      <c r="N85" s="26"/>
      <c r="O85" s="26">
        <f>180+100</f>
        <v>280</v>
      </c>
      <c r="P85" s="26"/>
      <c r="Q85" s="26"/>
      <c r="R85" s="26"/>
      <c r="S85" s="26"/>
      <c r="T85" s="26"/>
      <c r="U85" s="26" t="s">
        <v>39</v>
      </c>
      <c r="V85" s="26" t="s">
        <v>40</v>
      </c>
    </row>
    <row r="86" s="8" customFormat="1" ht="42.0" customHeight="1" x14ac:dyDescent="0.15" spans="1:22">
      <c r="A86" s="25">
        <v>79</v>
      </c>
      <c r="B86" s="26" t="s">
        <v>354</v>
      </c>
      <c r="C86" s="26"/>
      <c r="D86" s="26" t="s">
        <v>30</v>
      </c>
      <c r="E86" s="26" t="s">
        <v>274</v>
      </c>
      <c r="F86" s="26" t="s">
        <v>341</v>
      </c>
      <c r="G86" s="26" t="s">
        <v>34</v>
      </c>
      <c r="H86" s="26" t="s">
        <v>355</v>
      </c>
      <c r="I86" s="26" t="s">
        <v>356</v>
      </c>
      <c r="J86" s="26" t="s">
        <v>37</v>
      </c>
      <c r="K86" s="26" t="s">
        <v>38</v>
      </c>
      <c r="L86" s="26" t="s">
        <v>38</v>
      </c>
      <c r="M86" s="25">
        <f>N86+O86+P86+Q86+R86+S86+T86</f>
        <v>77</v>
      </c>
      <c r="N86" s="26"/>
      <c r="O86" s="36"/>
      <c r="P86" s="36"/>
      <c r="Q86" s="36"/>
      <c r="R86" s="36"/>
      <c r="S86" s="36">
        <v>77</v>
      </c>
      <c r="T86" s="26"/>
      <c r="U86" s="26" t="s">
        <v>39</v>
      </c>
      <c r="V86" s="26" t="s">
        <v>40</v>
      </c>
    </row>
    <row r="87" s="8" customFormat="1" ht="51.0" customHeight="1" x14ac:dyDescent="0.15" spans="1:22">
      <c r="A87" s="25">
        <v>80</v>
      </c>
      <c r="B87" s="26" t="s">
        <v>357</v>
      </c>
      <c r="C87" s="26"/>
      <c r="D87" s="26" t="s">
        <v>30</v>
      </c>
      <c r="E87" s="26" t="s">
        <v>274</v>
      </c>
      <c r="F87" s="26" t="s">
        <v>341</v>
      </c>
      <c r="G87" s="26" t="s">
        <v>34</v>
      </c>
      <c r="H87" s="26" t="s">
        <v>358</v>
      </c>
      <c r="I87" s="26" t="s">
        <v>359</v>
      </c>
      <c r="J87" s="26" t="s">
        <v>37</v>
      </c>
      <c r="K87" s="26" t="s">
        <v>38</v>
      </c>
      <c r="L87" s="26" t="s">
        <v>38</v>
      </c>
      <c r="M87" s="25">
        <f>N87+O87+P87+Q87+R87+S87+T87</f>
        <v>85</v>
      </c>
      <c r="N87" s="26"/>
      <c r="O87" s="36"/>
      <c r="P87" s="36"/>
      <c r="Q87" s="36"/>
      <c r="R87" s="36"/>
      <c r="S87" s="36">
        <v>85</v>
      </c>
      <c r="T87" s="26"/>
      <c r="U87" s="26" t="s">
        <v>39</v>
      </c>
      <c r="V87" s="26" t="s">
        <v>40</v>
      </c>
    </row>
    <row r="88" s="8" customFormat="1" ht="58.0" customHeight="1" x14ac:dyDescent="0.15" spans="1:22">
      <c r="A88" s="25">
        <v>81</v>
      </c>
      <c r="B88" s="26" t="s">
        <v>360</v>
      </c>
      <c r="C88" s="26"/>
      <c r="D88" s="26" t="s">
        <v>30</v>
      </c>
      <c r="E88" s="26" t="s">
        <v>274</v>
      </c>
      <c r="F88" s="26" t="s">
        <v>341</v>
      </c>
      <c r="G88" s="26" t="s">
        <v>34</v>
      </c>
      <c r="H88" s="26" t="s">
        <v>361</v>
      </c>
      <c r="I88" s="26" t="s">
        <v>362</v>
      </c>
      <c r="J88" s="26" t="s">
        <v>37</v>
      </c>
      <c r="K88" s="26" t="s">
        <v>38</v>
      </c>
      <c r="L88" s="26" t="s">
        <v>38</v>
      </c>
      <c r="M88" s="25">
        <f>N88+O88+P88+Q88+R88+S88+T88</f>
        <v>36</v>
      </c>
      <c r="N88" s="26"/>
      <c r="O88" s="36">
        <v>36</v>
      </c>
      <c r="P88" s="36"/>
      <c r="Q88" s="36"/>
      <c r="R88" s="36"/>
      <c r="S88" s="36"/>
      <c r="T88" s="26"/>
      <c r="U88" s="26" t="s">
        <v>39</v>
      </c>
      <c r="V88" s="26" t="s">
        <v>40</v>
      </c>
    </row>
    <row r="89" s="8" customFormat="1" ht="162.0" customHeight="1" x14ac:dyDescent="0.15" spans="1:22">
      <c r="A89" s="25">
        <v>82</v>
      </c>
      <c r="B89" s="26" t="s">
        <v>363</v>
      </c>
      <c r="C89" s="26"/>
      <c r="D89" s="26" t="s">
        <v>30</v>
      </c>
      <c r="E89" s="26" t="s">
        <v>281</v>
      </c>
      <c r="F89" s="26" t="s">
        <v>337</v>
      </c>
      <c r="G89" s="26" t="s">
        <v>34</v>
      </c>
      <c r="H89" s="26" t="s">
        <v>364</v>
      </c>
      <c r="I89" s="26" t="s">
        <v>365</v>
      </c>
      <c r="J89" s="26" t="s">
        <v>37</v>
      </c>
      <c r="K89" s="26" t="s">
        <v>38</v>
      </c>
      <c r="L89" s="26" t="s">
        <v>38</v>
      </c>
      <c r="M89" s="25">
        <f>N89+O89+P89+Q89+R89+S89+T89</f>
        <v>86</v>
      </c>
      <c r="N89" s="26"/>
      <c r="O89" s="36">
        <v>86</v>
      </c>
      <c r="P89" s="36"/>
      <c r="Q89" s="36"/>
      <c r="R89" s="36"/>
      <c r="S89" s="36"/>
      <c r="T89" s="26"/>
      <c r="U89" s="26" t="s">
        <v>39</v>
      </c>
      <c r="V89" s="26" t="s">
        <v>366</v>
      </c>
    </row>
    <row r="90" s="7" customFormat="1" ht="48.0" customHeight="1" x14ac:dyDescent="0.15" spans="1:22">
      <c r="A90" s="25">
        <v>83</v>
      </c>
      <c r="B90" s="26" t="s">
        <v>367</v>
      </c>
      <c r="C90" s="26"/>
      <c r="D90" s="26" t="s">
        <v>30</v>
      </c>
      <c r="E90" s="26" t="s">
        <v>368</v>
      </c>
      <c r="F90" s="26" t="s">
        <v>105</v>
      </c>
      <c r="G90" s="26" t="s">
        <v>34</v>
      </c>
      <c r="H90" s="26" t="s">
        <v>369</v>
      </c>
      <c r="I90" s="26"/>
      <c r="J90" s="26" t="s">
        <v>37</v>
      </c>
      <c r="K90" s="26" t="s">
        <v>38</v>
      </c>
      <c r="L90" s="26" t="s">
        <v>38</v>
      </c>
      <c r="M90" s="25">
        <f>N90+O90+P90+Q90+R90+S90+T90</f>
        <v>370</v>
      </c>
      <c r="N90" s="35"/>
      <c r="O90" s="26"/>
      <c r="P90" s="26"/>
      <c r="Q90" s="26"/>
      <c r="R90" s="36">
        <v>370</v>
      </c>
      <c r="S90" s="26"/>
      <c r="T90" s="39"/>
      <c r="U90" s="26" t="s">
        <v>37</v>
      </c>
      <c r="V90" s="26" t="s">
        <v>40</v>
      </c>
    </row>
    <row r="91" s="7" customFormat="1" ht="49.0" customHeight="1" x14ac:dyDescent="0.15" spans="1:22">
      <c r="A91" s="25">
        <v>84</v>
      </c>
      <c r="B91" s="26" t="s">
        <v>370</v>
      </c>
      <c r="C91" s="26"/>
      <c r="D91" s="26" t="s">
        <v>30</v>
      </c>
      <c r="E91" s="26" t="s">
        <v>368</v>
      </c>
      <c r="F91" s="26" t="s">
        <v>371</v>
      </c>
      <c r="G91" s="26" t="s">
        <v>34</v>
      </c>
      <c r="H91" s="26" t="s">
        <v>372</v>
      </c>
      <c r="I91" s="26"/>
      <c r="J91" s="26" t="s">
        <v>37</v>
      </c>
      <c r="K91" s="26" t="s">
        <v>38</v>
      </c>
      <c r="L91" s="26" t="s">
        <v>38</v>
      </c>
      <c r="M91" s="25">
        <f>N91+O91+P91+Q91+R91+S91+T91</f>
        <v>850</v>
      </c>
      <c r="N91" s="35"/>
      <c r="O91" s="26">
        <f>900-50</f>
        <v>850</v>
      </c>
      <c r="P91" s="26"/>
      <c r="Q91" s="26"/>
      <c r="R91" s="26"/>
      <c r="S91" s="26"/>
      <c r="T91" s="26"/>
      <c r="U91" s="26" t="s">
        <v>39</v>
      </c>
      <c r="V91" s="26" t="s">
        <v>103</v>
      </c>
    </row>
    <row r="92" s="11" customFormat="1" ht="27.0" customHeight="1" x14ac:dyDescent="0.15" spans="1:22">
      <c r="A92" s="40"/>
      <c r="B92" s="40" t="s">
        <v>373</v>
      </c>
      <c r="C92" s="40"/>
      <c r="D92" s="41"/>
      <c r="E92" s="40"/>
      <c r="F92" s="40"/>
      <c r="G92" s="40"/>
      <c r="H92" s="40"/>
      <c r="I92" s="40"/>
      <c r="J92" s="40"/>
      <c r="K92" s="40"/>
      <c r="L92" s="40"/>
      <c r="M92" s="25">
        <f>N92+O92+P92+Q92+R92+S92+T92</f>
        <v>0</v>
      </c>
      <c r="N92" s="42"/>
      <c r="O92" s="40"/>
      <c r="P92" s="40"/>
      <c r="Q92" s="40"/>
      <c r="R92" s="40"/>
      <c r="S92" s="40"/>
      <c r="T92" s="40"/>
      <c r="U92" s="40"/>
      <c r="V92" s="40"/>
    </row>
    <row r="93" s="7" customFormat="1" ht="49.0" customHeight="1" x14ac:dyDescent="0.15" spans="1:22">
      <c r="A93" s="25">
        <v>85</v>
      </c>
      <c r="B93" s="26" t="s">
        <v>374</v>
      </c>
      <c r="C93" s="26"/>
      <c r="D93" s="26" t="s">
        <v>373</v>
      </c>
      <c r="E93" s="26" t="s">
        <v>375</v>
      </c>
      <c r="F93" s="26" t="s">
        <v>375</v>
      </c>
      <c r="G93" s="26" t="s">
        <v>34</v>
      </c>
      <c r="H93" s="26" t="s">
        <v>376</v>
      </c>
      <c r="I93" s="26" t="s">
        <v>377</v>
      </c>
      <c r="J93" s="26" t="s">
        <v>37</v>
      </c>
      <c r="K93" s="26" t="s">
        <v>38</v>
      </c>
      <c r="L93" s="26" t="s">
        <v>38</v>
      </c>
      <c r="M93" s="25">
        <f>N93+O93+P93+Q93+R93+S93+T93</f>
        <v>111</v>
      </c>
      <c r="N93" s="35"/>
      <c r="O93" s="26"/>
      <c r="P93" s="26">
        <v>111</v>
      </c>
      <c r="Q93" s="26"/>
      <c r="R93" s="26"/>
      <c r="S93" s="26"/>
      <c r="T93" s="26"/>
      <c r="U93" s="26" t="s">
        <v>39</v>
      </c>
      <c r="V93" s="35" t="s">
        <v>378</v>
      </c>
    </row>
    <row r="94" s="7" customFormat="1" ht="48.0" customHeight="1" x14ac:dyDescent="0.15" spans="1:22">
      <c r="A94" s="25">
        <v>86</v>
      </c>
      <c r="B94" s="26" t="s">
        <v>379</v>
      </c>
      <c r="C94" s="26"/>
      <c r="D94" s="26" t="s">
        <v>373</v>
      </c>
      <c r="E94" s="26" t="s">
        <v>375</v>
      </c>
      <c r="F94" s="26" t="s">
        <v>375</v>
      </c>
      <c r="G94" s="26" t="s">
        <v>34</v>
      </c>
      <c r="H94" s="26" t="s">
        <v>380</v>
      </c>
      <c r="I94" s="26" t="s">
        <v>381</v>
      </c>
      <c r="J94" s="26" t="s">
        <v>37</v>
      </c>
      <c r="K94" s="26" t="s">
        <v>38</v>
      </c>
      <c r="L94" s="26" t="s">
        <v>38</v>
      </c>
      <c r="M94" s="25">
        <f>N94+O94+P94+Q94+R94+S94+T94</f>
        <v>585.36</v>
      </c>
      <c r="N94" s="35"/>
      <c r="O94" s="26"/>
      <c r="P94" s="26"/>
      <c r="Q94" s="26"/>
      <c r="R94" s="36">
        <v>585.36</v>
      </c>
      <c r="S94" s="26"/>
      <c r="T94" s="39"/>
      <c r="U94" s="26" t="s">
        <v>37</v>
      </c>
      <c r="V94" s="26" t="s">
        <v>382</v>
      </c>
    </row>
    <row r="95" s="7" customFormat="1" ht="48.0" customHeight="1" x14ac:dyDescent="0.15" spans="1:22">
      <c r="A95" s="25">
        <v>87</v>
      </c>
      <c r="B95" s="26" t="s">
        <v>383</v>
      </c>
      <c r="C95" s="26"/>
      <c r="D95" s="26" t="s">
        <v>373</v>
      </c>
      <c r="E95" s="26" t="s">
        <v>384</v>
      </c>
      <c r="F95" s="26" t="s">
        <v>385</v>
      </c>
      <c r="G95" s="26" t="s">
        <v>34</v>
      </c>
      <c r="H95" s="26" t="s">
        <v>386</v>
      </c>
      <c r="I95" s="26" t="s">
        <v>381</v>
      </c>
      <c r="J95" s="26" t="s">
        <v>37</v>
      </c>
      <c r="K95" s="26" t="s">
        <v>38</v>
      </c>
      <c r="L95" s="26" t="s">
        <v>38</v>
      </c>
      <c r="M95" s="25">
        <f>N95+O95+P95+Q95+R95+S95+T95</f>
        <v>120</v>
      </c>
      <c r="N95" s="35"/>
      <c r="O95" s="26"/>
      <c r="P95" s="26"/>
      <c r="Q95" s="26"/>
      <c r="R95" s="36">
        <v>120</v>
      </c>
      <c r="S95" s="26"/>
      <c r="T95" s="39"/>
      <c r="U95" s="26" t="s">
        <v>37</v>
      </c>
      <c r="V95" s="26" t="s">
        <v>40</v>
      </c>
    </row>
    <row r="96" s="7" customFormat="1" ht="67.0" customHeight="1" x14ac:dyDescent="0.15" spans="1:22">
      <c r="A96" s="25">
        <v>88</v>
      </c>
      <c r="B96" s="26" t="s">
        <v>387</v>
      </c>
      <c r="C96" s="26"/>
      <c r="D96" s="26" t="s">
        <v>373</v>
      </c>
      <c r="E96" s="26" t="s">
        <v>384</v>
      </c>
      <c r="F96" s="26" t="s">
        <v>385</v>
      </c>
      <c r="G96" s="26" t="s">
        <v>34</v>
      </c>
      <c r="H96" s="26" t="s">
        <v>388</v>
      </c>
      <c r="I96" s="26" t="s">
        <v>389</v>
      </c>
      <c r="J96" s="26" t="s">
        <v>37</v>
      </c>
      <c r="K96" s="26" t="s">
        <v>38</v>
      </c>
      <c r="L96" s="26" t="s">
        <v>38</v>
      </c>
      <c r="M96" s="25">
        <f>N96+O96+P96+Q96+R96+S96+T96</f>
        <v>78</v>
      </c>
      <c r="N96" s="35"/>
      <c r="O96" s="26"/>
      <c r="P96" s="26"/>
      <c r="Q96" s="26"/>
      <c r="R96" s="36">
        <v>78</v>
      </c>
      <c r="S96" s="26"/>
      <c r="T96" s="39"/>
      <c r="U96" s="26" t="s">
        <v>37</v>
      </c>
      <c r="V96" s="35" t="s">
        <v>378</v>
      </c>
    </row>
    <row r="97" s="7" customFormat="1" ht="96.0" customHeight="1" x14ac:dyDescent="0.15" spans="1:22">
      <c r="A97" s="25">
        <v>89</v>
      </c>
      <c r="B97" s="26" t="s">
        <v>390</v>
      </c>
      <c r="C97" s="26"/>
      <c r="D97" s="26" t="s">
        <v>373</v>
      </c>
      <c r="E97" s="26" t="s">
        <v>384</v>
      </c>
      <c r="F97" s="26" t="s">
        <v>385</v>
      </c>
      <c r="G97" s="26" t="s">
        <v>34</v>
      </c>
      <c r="H97" s="26" t="s">
        <v>391</v>
      </c>
      <c r="I97" s="29" t="s">
        <v>392</v>
      </c>
      <c r="J97" s="26" t="s">
        <v>37</v>
      </c>
      <c r="K97" s="26" t="s">
        <v>38</v>
      </c>
      <c r="L97" s="26" t="s">
        <v>38</v>
      </c>
      <c r="M97" s="25">
        <f>N97+O97+P97+Q97+R97+S97+T97</f>
        <v>117.57</v>
      </c>
      <c r="N97" s="35"/>
      <c r="O97" s="26"/>
      <c r="P97" s="26"/>
      <c r="Q97" s="26"/>
      <c r="R97" s="36">
        <v>117.57</v>
      </c>
      <c r="S97" s="26"/>
      <c r="T97" s="39"/>
      <c r="U97" s="26" t="s">
        <v>37</v>
      </c>
      <c r="V97" s="26" t="s">
        <v>393</v>
      </c>
    </row>
    <row r="98" s="11" customFormat="1" ht="39.0" customHeight="1" x14ac:dyDescent="0.15" spans="1:22">
      <c r="A98" s="40"/>
      <c r="B98" s="40" t="s">
        <v>394</v>
      </c>
      <c r="C98" s="40"/>
      <c r="D98" s="40"/>
      <c r="E98" s="40"/>
      <c r="F98" s="40"/>
      <c r="G98" s="40"/>
      <c r="H98" s="40"/>
      <c r="I98" s="40"/>
      <c r="J98" s="40"/>
      <c r="K98" s="40"/>
      <c r="L98" s="40"/>
      <c r="M98" s="25">
        <f>N98+O98+P98+Q98+R98+S98+T98</f>
        <v>0</v>
      </c>
      <c r="N98" s="42"/>
      <c r="O98" s="40"/>
      <c r="P98" s="40"/>
      <c r="Q98" s="40"/>
      <c r="R98" s="40"/>
      <c r="S98" s="40"/>
      <c r="T98" s="40"/>
      <c r="U98" s="40"/>
      <c r="V98" s="40"/>
    </row>
    <row r="99" s="7" customFormat="1" ht="66.0" customHeight="1" x14ac:dyDescent="0.15" spans="1:22">
      <c r="A99" s="25">
        <v>90</v>
      </c>
      <c r="B99" s="26" t="s">
        <v>395</v>
      </c>
      <c r="C99" s="26"/>
      <c r="D99" s="26" t="s">
        <v>394</v>
      </c>
      <c r="E99" s="26" t="s">
        <v>396</v>
      </c>
      <c r="F99" s="26" t="s">
        <v>397</v>
      </c>
      <c r="G99" s="26" t="s">
        <v>398</v>
      </c>
      <c r="H99" s="26" t="s">
        <v>399</v>
      </c>
      <c r="I99" s="26" t="s">
        <v>400</v>
      </c>
      <c r="J99" s="26" t="s">
        <v>37</v>
      </c>
      <c r="K99" s="26" t="s">
        <v>38</v>
      </c>
      <c r="L99" s="26" t="s">
        <v>38</v>
      </c>
      <c r="M99" s="25">
        <f>N99+O99+P99+Q99+R99+S99+T99</f>
        <v>390</v>
      </c>
      <c r="N99" s="35"/>
      <c r="O99" s="26">
        <v>390</v>
      </c>
      <c r="P99" s="26"/>
      <c r="Q99" s="26"/>
      <c r="R99" s="26"/>
      <c r="S99" s="26"/>
      <c r="T99" s="26"/>
      <c r="U99" s="26" t="s">
        <v>39</v>
      </c>
      <c r="V99" s="26" t="s">
        <v>398</v>
      </c>
    </row>
    <row r="100" s="7" customFormat="1" ht="67.0" customHeight="1" x14ac:dyDescent="0.15" spans="1:22">
      <c r="A100" s="25">
        <v>91</v>
      </c>
      <c r="B100" s="26" t="s">
        <v>401</v>
      </c>
      <c r="C100" s="26"/>
      <c r="D100" s="26" t="s">
        <v>394</v>
      </c>
      <c r="E100" s="26" t="s">
        <v>396</v>
      </c>
      <c r="F100" s="26" t="s">
        <v>397</v>
      </c>
      <c r="G100" s="26" t="s">
        <v>402</v>
      </c>
      <c r="H100" s="26" t="s">
        <v>403</v>
      </c>
      <c r="I100" s="26" t="s">
        <v>404</v>
      </c>
      <c r="J100" s="26" t="s">
        <v>37</v>
      </c>
      <c r="K100" s="26" t="s">
        <v>38</v>
      </c>
      <c r="L100" s="26" t="s">
        <v>38</v>
      </c>
      <c r="M100" s="25">
        <f>N100+O100+P100+Q100+R100+S100+T100</f>
        <v>390</v>
      </c>
      <c r="N100" s="35"/>
      <c r="O100" s="26"/>
      <c r="P100" s="26">
        <v>390</v>
      </c>
      <c r="Q100" s="26"/>
      <c r="R100" s="26"/>
      <c r="S100" s="26"/>
      <c r="T100" s="26"/>
      <c r="U100" s="26" t="s">
        <v>39</v>
      </c>
      <c r="V100" s="26" t="s">
        <v>402</v>
      </c>
    </row>
    <row r="101" s="7" customFormat="1" ht="72.0" customHeight="1" x14ac:dyDescent="0.15" spans="1:22">
      <c r="A101" s="25">
        <v>92</v>
      </c>
      <c r="B101" s="26" t="s">
        <v>405</v>
      </c>
      <c r="C101" s="26"/>
      <c r="D101" s="26" t="s">
        <v>394</v>
      </c>
      <c r="E101" s="26" t="s">
        <v>396</v>
      </c>
      <c r="F101" s="26" t="s">
        <v>406</v>
      </c>
      <c r="G101" s="26" t="s">
        <v>232</v>
      </c>
      <c r="H101" s="26" t="s">
        <v>407</v>
      </c>
      <c r="I101" s="26" t="s">
        <v>408</v>
      </c>
      <c r="J101" s="26" t="s">
        <v>37</v>
      </c>
      <c r="K101" s="26" t="s">
        <v>38</v>
      </c>
      <c r="L101" s="26" t="s">
        <v>38</v>
      </c>
      <c r="M101" s="25">
        <f>N101+O101+P101+Q101+R101+S101+T101</f>
        <v>140</v>
      </c>
      <c r="N101" s="35"/>
      <c r="O101" s="26"/>
      <c r="P101" s="26"/>
      <c r="Q101" s="26"/>
      <c r="R101" s="26"/>
      <c r="S101" s="26">
        <v>140</v>
      </c>
      <c r="T101" s="26"/>
      <c r="U101" s="26" t="s">
        <v>39</v>
      </c>
      <c r="V101" s="26" t="s">
        <v>187</v>
      </c>
    </row>
    <row r="102" s="7" customFormat="1" ht="43.0" customHeight="1" x14ac:dyDescent="0.15" spans="1:22">
      <c r="A102" s="25">
        <v>93</v>
      </c>
      <c r="B102" s="26" t="s">
        <v>409</v>
      </c>
      <c r="C102" s="26"/>
      <c r="D102" s="26" t="s">
        <v>394</v>
      </c>
      <c r="E102" s="26" t="s">
        <v>396</v>
      </c>
      <c r="F102" s="26" t="s">
        <v>406</v>
      </c>
      <c r="G102" s="26" t="s">
        <v>270</v>
      </c>
      <c r="H102" s="26" t="s">
        <v>410</v>
      </c>
      <c r="I102" s="26" t="s">
        <v>411</v>
      </c>
      <c r="J102" s="26" t="s">
        <v>37</v>
      </c>
      <c r="K102" s="26" t="s">
        <v>38</v>
      </c>
      <c r="L102" s="26" t="s">
        <v>38</v>
      </c>
      <c r="M102" s="25">
        <f>N102+O102+P102+Q102+R102+S102+T102</f>
        <v>20</v>
      </c>
      <c r="N102" s="26"/>
      <c r="O102" s="26">
        <v>20</v>
      </c>
      <c r="P102" s="26"/>
      <c r="Q102" s="26"/>
      <c r="R102" s="26"/>
      <c r="S102" s="26"/>
      <c r="T102" s="26"/>
      <c r="U102" s="26" t="s">
        <v>39</v>
      </c>
      <c r="V102" s="26" t="s">
        <v>187</v>
      </c>
    </row>
    <row r="103" s="8" customFormat="1" ht="46.0" customHeight="1" x14ac:dyDescent="0.15" spans="1:22">
      <c r="A103" s="25">
        <v>94</v>
      </c>
      <c r="B103" s="26" t="s">
        <v>412</v>
      </c>
      <c r="C103" s="26"/>
      <c r="D103" s="26" t="s">
        <v>394</v>
      </c>
      <c r="E103" s="26" t="s">
        <v>396</v>
      </c>
      <c r="F103" s="26" t="s">
        <v>406</v>
      </c>
      <c r="G103" s="26" t="s">
        <v>413</v>
      </c>
      <c r="H103" s="26" t="s">
        <v>414</v>
      </c>
      <c r="I103" s="26" t="s">
        <v>408</v>
      </c>
      <c r="J103" s="26" t="s">
        <v>37</v>
      </c>
      <c r="K103" s="26" t="s">
        <v>38</v>
      </c>
      <c r="L103" s="26" t="s">
        <v>38</v>
      </c>
      <c r="M103" s="25">
        <f>N103+O103+P103+Q103+R103+S103+T103</f>
        <v>20</v>
      </c>
      <c r="N103" s="26"/>
      <c r="O103" s="36"/>
      <c r="P103" s="36"/>
      <c r="Q103" s="36"/>
      <c r="R103" s="36"/>
      <c r="S103" s="36">
        <v>20</v>
      </c>
      <c r="T103" s="39"/>
      <c r="U103" s="26" t="s">
        <v>39</v>
      </c>
      <c r="V103" s="26" t="s">
        <v>187</v>
      </c>
    </row>
    <row r="104" s="8" customFormat="1" ht="46.0" customHeight="1" x14ac:dyDescent="0.15" spans="1:22">
      <c r="A104" s="25">
        <v>95</v>
      </c>
      <c r="B104" s="26" t="s">
        <v>415</v>
      </c>
      <c r="C104" s="26"/>
      <c r="D104" s="26" t="s">
        <v>394</v>
      </c>
      <c r="E104" s="26" t="s">
        <v>396</v>
      </c>
      <c r="F104" s="26" t="s">
        <v>406</v>
      </c>
      <c r="G104" s="26" t="s">
        <v>416</v>
      </c>
      <c r="H104" s="26" t="s">
        <v>417</v>
      </c>
      <c r="I104" s="26" t="s">
        <v>408</v>
      </c>
      <c r="J104" s="26" t="s">
        <v>37</v>
      </c>
      <c r="K104" s="26" t="s">
        <v>38</v>
      </c>
      <c r="L104" s="26" t="s">
        <v>38</v>
      </c>
      <c r="M104" s="25">
        <f>N104+O104+P104+Q104+R104+S104+T104</f>
        <v>50</v>
      </c>
      <c r="N104" s="26"/>
      <c r="O104" s="36"/>
      <c r="P104" s="36">
        <v>50</v>
      </c>
      <c r="Q104" s="36"/>
      <c r="R104" s="36"/>
      <c r="S104" s="36"/>
      <c r="T104" s="26"/>
      <c r="U104" s="26" t="s">
        <v>39</v>
      </c>
      <c r="V104" s="26" t="s">
        <v>187</v>
      </c>
    </row>
    <row r="105" s="8" customFormat="1" ht="40.0" customHeight="1" x14ac:dyDescent="0.15" spans="1:22">
      <c r="A105" s="25">
        <v>96</v>
      </c>
      <c r="B105" s="26" t="s">
        <v>418</v>
      </c>
      <c r="C105" s="26"/>
      <c r="D105" s="26" t="s">
        <v>394</v>
      </c>
      <c r="E105" s="26" t="s">
        <v>396</v>
      </c>
      <c r="F105" s="26" t="s">
        <v>406</v>
      </c>
      <c r="G105" s="26" t="s">
        <v>419</v>
      </c>
      <c r="H105" s="26" t="s">
        <v>420</v>
      </c>
      <c r="I105" s="26" t="s">
        <v>408</v>
      </c>
      <c r="J105" s="26" t="s">
        <v>37</v>
      </c>
      <c r="K105" s="26" t="s">
        <v>38</v>
      </c>
      <c r="L105" s="26" t="s">
        <v>38</v>
      </c>
      <c r="M105" s="25">
        <f>N105+O105+P105+Q105+R105+S105+T105</f>
        <v>40</v>
      </c>
      <c r="N105" s="26"/>
      <c r="O105" s="36"/>
      <c r="P105" s="36">
        <v>40</v>
      </c>
      <c r="Q105" s="36"/>
      <c r="R105" s="36"/>
      <c r="S105" s="36"/>
      <c r="T105" s="26"/>
      <c r="U105" s="26" t="s">
        <v>39</v>
      </c>
      <c r="V105" s="26" t="s">
        <v>187</v>
      </c>
    </row>
    <row r="106" s="7" customFormat="1" ht="43.0" customHeight="1" x14ac:dyDescent="0.15" spans="1:22">
      <c r="A106" s="25">
        <v>97</v>
      </c>
      <c r="B106" s="26" t="s">
        <v>421</v>
      </c>
      <c r="C106" s="26"/>
      <c r="D106" s="26" t="s">
        <v>394</v>
      </c>
      <c r="E106" s="26" t="s">
        <v>396</v>
      </c>
      <c r="F106" s="26" t="s">
        <v>406</v>
      </c>
      <c r="G106" s="26" t="s">
        <v>422</v>
      </c>
      <c r="H106" s="26" t="s">
        <v>423</v>
      </c>
      <c r="I106" s="26" t="s">
        <v>424</v>
      </c>
      <c r="J106" s="26" t="s">
        <v>37</v>
      </c>
      <c r="K106" s="26" t="s">
        <v>38</v>
      </c>
      <c r="L106" s="26" t="s">
        <v>38</v>
      </c>
      <c r="M106" s="25">
        <f>N106+O106+P106+Q106+R106+S106+T106</f>
        <v>40</v>
      </c>
      <c r="N106" s="26"/>
      <c r="O106" s="26">
        <v>40</v>
      </c>
      <c r="P106" s="26"/>
      <c r="Q106" s="26"/>
      <c r="R106" s="26"/>
      <c r="S106" s="26"/>
      <c r="T106" s="26"/>
      <c r="U106" s="26" t="s">
        <v>39</v>
      </c>
      <c r="V106" s="26" t="s">
        <v>72</v>
      </c>
    </row>
    <row r="107" s="7" customFormat="1" ht="67.0" customHeight="1" x14ac:dyDescent="0.15" spans="1:22">
      <c r="A107" s="25">
        <v>98</v>
      </c>
      <c r="B107" s="26" t="s">
        <v>425</v>
      </c>
      <c r="C107" s="26"/>
      <c r="D107" s="26" t="s">
        <v>394</v>
      </c>
      <c r="E107" s="26" t="s">
        <v>396</v>
      </c>
      <c r="F107" s="26" t="s">
        <v>406</v>
      </c>
      <c r="G107" s="26" t="s">
        <v>171</v>
      </c>
      <c r="H107" s="26" t="s">
        <v>426</v>
      </c>
      <c r="I107" s="26" t="s">
        <v>427</v>
      </c>
      <c r="J107" s="26" t="s">
        <v>37</v>
      </c>
      <c r="K107" s="26" t="s">
        <v>38</v>
      </c>
      <c r="L107" s="26" t="s">
        <v>38</v>
      </c>
      <c r="M107" s="25">
        <f>N107+O107+P107+Q107+R107+S107+T107</f>
        <v>93.6</v>
      </c>
      <c r="N107" s="35"/>
      <c r="O107" s="26">
        <v>93.6</v>
      </c>
      <c r="P107" s="26"/>
      <c r="Q107" s="26"/>
      <c r="R107" s="26"/>
      <c r="S107" s="26"/>
      <c r="T107" s="26"/>
      <c r="U107" s="26" t="s">
        <v>39</v>
      </c>
      <c r="V107" s="26" t="s">
        <v>209</v>
      </c>
    </row>
    <row r="108" s="7" customFormat="1" ht="44.0" customHeight="1" x14ac:dyDescent="0.15" spans="1:22">
      <c r="A108" s="25">
        <v>99</v>
      </c>
      <c r="B108" s="26" t="s">
        <v>428</v>
      </c>
      <c r="C108" s="26"/>
      <c r="D108" s="26" t="s">
        <v>394</v>
      </c>
      <c r="E108" s="26" t="s">
        <v>396</v>
      </c>
      <c r="F108" s="26" t="s">
        <v>406</v>
      </c>
      <c r="G108" s="26" t="s">
        <v>429</v>
      </c>
      <c r="H108" s="26" t="s">
        <v>430</v>
      </c>
      <c r="I108" s="26" t="s">
        <v>431</v>
      </c>
      <c r="J108" s="26" t="s">
        <v>37</v>
      </c>
      <c r="K108" s="26" t="s">
        <v>38</v>
      </c>
      <c r="L108" s="26" t="s">
        <v>38</v>
      </c>
      <c r="M108" s="25">
        <f>N108+O108+P108+Q108+R108+S108+T108</f>
        <v>25</v>
      </c>
      <c r="N108" s="26"/>
      <c r="O108" s="26">
        <v>25</v>
      </c>
      <c r="P108" s="26"/>
      <c r="Q108" s="26"/>
      <c r="R108" s="26"/>
      <c r="S108" s="26"/>
      <c r="T108" s="26"/>
      <c r="U108" s="26" t="s">
        <v>39</v>
      </c>
      <c r="V108" s="26" t="s">
        <v>72</v>
      </c>
    </row>
    <row r="109" s="7" customFormat="1" ht="54.0" customHeight="1" x14ac:dyDescent="0.15" spans="1:22">
      <c r="A109" s="25">
        <v>100</v>
      </c>
      <c r="B109" s="26" t="s">
        <v>432</v>
      </c>
      <c r="C109" s="26"/>
      <c r="D109" s="26" t="s">
        <v>394</v>
      </c>
      <c r="E109" s="26" t="s">
        <v>396</v>
      </c>
      <c r="F109" s="26" t="s">
        <v>406</v>
      </c>
      <c r="G109" s="26" t="s">
        <v>276</v>
      </c>
      <c r="H109" s="26" t="s">
        <v>433</v>
      </c>
      <c r="I109" s="26" t="s">
        <v>434</v>
      </c>
      <c r="J109" s="26" t="s">
        <v>37</v>
      </c>
      <c r="K109" s="26" t="s">
        <v>38</v>
      </c>
      <c r="L109" s="26" t="s">
        <v>38</v>
      </c>
      <c r="M109" s="25">
        <f>N109+O109+P109+Q109+R109+S109+T109</f>
        <v>52</v>
      </c>
      <c r="N109" s="35"/>
      <c r="O109" s="26">
        <v>52</v>
      </c>
      <c r="P109" s="26"/>
      <c r="Q109" s="26"/>
      <c r="R109" s="26"/>
      <c r="S109" s="26"/>
      <c r="T109" s="26"/>
      <c r="U109" s="26" t="s">
        <v>39</v>
      </c>
      <c r="V109" s="26" t="s">
        <v>279</v>
      </c>
    </row>
    <row r="110" s="8" customFormat="1" ht="72.0" customHeight="1" x14ac:dyDescent="0.15" spans="1:22">
      <c r="A110" s="25">
        <v>101</v>
      </c>
      <c r="B110" s="26" t="s">
        <v>435</v>
      </c>
      <c r="C110" s="26"/>
      <c r="D110" s="26" t="s">
        <v>394</v>
      </c>
      <c r="E110" s="26" t="s">
        <v>396</v>
      </c>
      <c r="F110" s="26" t="s">
        <v>406</v>
      </c>
      <c r="G110" s="26" t="s">
        <v>436</v>
      </c>
      <c r="H110" s="26" t="s">
        <v>437</v>
      </c>
      <c r="I110" s="26" t="s">
        <v>438</v>
      </c>
      <c r="J110" s="26" t="s">
        <v>37</v>
      </c>
      <c r="K110" s="26" t="s">
        <v>38</v>
      </c>
      <c r="L110" s="26" t="s">
        <v>38</v>
      </c>
      <c r="M110" s="25">
        <f>N110+O110+P110+Q110+R110+S110+T110</f>
        <v>10</v>
      </c>
      <c r="N110" s="26"/>
      <c r="O110" s="26">
        <v>10</v>
      </c>
      <c r="P110" s="26"/>
      <c r="Q110" s="26"/>
      <c r="R110" s="26"/>
      <c r="S110" s="26"/>
      <c r="T110" s="39"/>
      <c r="U110" s="26" t="s">
        <v>39</v>
      </c>
      <c r="V110" s="26" t="s">
        <v>439</v>
      </c>
    </row>
    <row r="111" s="7" customFormat="1" ht="55.5" customHeight="1" x14ac:dyDescent="0.15" spans="1:22">
      <c r="A111" s="25">
        <v>102</v>
      </c>
      <c r="B111" s="26" t="s">
        <v>440</v>
      </c>
      <c r="C111" s="26"/>
      <c r="D111" s="26" t="s">
        <v>394</v>
      </c>
      <c r="E111" s="26" t="s">
        <v>396</v>
      </c>
      <c r="F111" s="26" t="s">
        <v>406</v>
      </c>
      <c r="G111" s="26" t="s">
        <v>441</v>
      </c>
      <c r="H111" s="26" t="s">
        <v>442</v>
      </c>
      <c r="I111" s="26" t="s">
        <v>443</v>
      </c>
      <c r="J111" s="26" t="s">
        <v>37</v>
      </c>
      <c r="K111" s="26" t="s">
        <v>38</v>
      </c>
      <c r="L111" s="26" t="s">
        <v>38</v>
      </c>
      <c r="M111" s="25">
        <f>N111+O111+P111+Q111+R111+S111+T111</f>
        <v>52</v>
      </c>
      <c r="N111" s="35"/>
      <c r="O111" s="26">
        <v>52</v>
      </c>
      <c r="P111" s="26"/>
      <c r="Q111" s="26"/>
      <c r="R111" s="26"/>
      <c r="S111" s="26"/>
      <c r="T111" s="26"/>
      <c r="U111" s="26" t="s">
        <v>39</v>
      </c>
      <c r="V111" s="26" t="s">
        <v>182</v>
      </c>
    </row>
    <row r="112" s="7" customFormat="1" ht="54.0" customHeight="1" x14ac:dyDescent="0.15" spans="1:22">
      <c r="A112" s="25">
        <v>103</v>
      </c>
      <c r="B112" s="26" t="s">
        <v>444</v>
      </c>
      <c r="C112" s="26"/>
      <c r="D112" s="26" t="s">
        <v>394</v>
      </c>
      <c r="E112" s="26" t="s">
        <v>396</v>
      </c>
      <c r="F112" s="26" t="s">
        <v>406</v>
      </c>
      <c r="G112" s="26" t="s">
        <v>445</v>
      </c>
      <c r="H112" s="26" t="s">
        <v>446</v>
      </c>
      <c r="I112" s="26" t="s">
        <v>447</v>
      </c>
      <c r="J112" s="26" t="s">
        <v>37</v>
      </c>
      <c r="K112" s="26" t="s">
        <v>38</v>
      </c>
      <c r="L112" s="26" t="s">
        <v>38</v>
      </c>
      <c r="M112" s="25">
        <f>N112+O112+P112+Q112+R112+S112+T112</f>
        <v>55</v>
      </c>
      <c r="N112" s="26"/>
      <c r="O112" s="26">
        <v>55</v>
      </c>
      <c r="P112" s="26"/>
      <c r="Q112" s="26"/>
      <c r="R112" s="26"/>
      <c r="S112" s="26"/>
      <c r="T112" s="26"/>
      <c r="U112" s="26" t="s">
        <v>39</v>
      </c>
      <c r="V112" s="26" t="s">
        <v>448</v>
      </c>
    </row>
    <row r="113" s="7" customFormat="1" ht="36.0" customHeight="1" x14ac:dyDescent="0.15" spans="1:22">
      <c r="A113" s="25">
        <v>104</v>
      </c>
      <c r="B113" s="26" t="s">
        <v>449</v>
      </c>
      <c r="C113" s="26"/>
      <c r="D113" s="26" t="s">
        <v>394</v>
      </c>
      <c r="E113" s="26" t="s">
        <v>396</v>
      </c>
      <c r="F113" s="26" t="s">
        <v>406</v>
      </c>
      <c r="G113" s="26" t="s">
        <v>450</v>
      </c>
      <c r="H113" s="26" t="s">
        <v>451</v>
      </c>
      <c r="I113" s="26" t="s">
        <v>452</v>
      </c>
      <c r="J113" s="26" t="s">
        <v>37</v>
      </c>
      <c r="K113" s="26" t="s">
        <v>38</v>
      </c>
      <c r="L113" s="26" t="s">
        <v>38</v>
      </c>
      <c r="M113" s="25">
        <f>N113+O113+P113+Q113+R113+S113+T113</f>
        <v>52</v>
      </c>
      <c r="N113" s="35"/>
      <c r="O113" s="26">
        <v>52</v>
      </c>
      <c r="P113" s="26"/>
      <c r="Q113" s="26"/>
      <c r="R113" s="26"/>
      <c r="S113" s="26"/>
      <c r="T113" s="26"/>
      <c r="U113" s="26" t="s">
        <v>39</v>
      </c>
      <c r="V113" s="35" t="s">
        <v>453</v>
      </c>
    </row>
    <row r="114" s="8" customFormat="1" ht="72.0" customHeight="1" x14ac:dyDescent="0.15" spans="1:22">
      <c r="A114" s="25">
        <v>105</v>
      </c>
      <c r="B114" s="26" t="s">
        <v>454</v>
      </c>
      <c r="C114" s="26"/>
      <c r="D114" s="26" t="s">
        <v>394</v>
      </c>
      <c r="E114" s="26" t="s">
        <v>396</v>
      </c>
      <c r="F114" s="26" t="s">
        <v>406</v>
      </c>
      <c r="G114" s="26" t="s">
        <v>450</v>
      </c>
      <c r="H114" s="26" t="s">
        <v>455</v>
      </c>
      <c r="I114" s="26" t="s">
        <v>456</v>
      </c>
      <c r="J114" s="26" t="s">
        <v>37</v>
      </c>
      <c r="K114" s="26" t="s">
        <v>38</v>
      </c>
      <c r="L114" s="26" t="s">
        <v>38</v>
      </c>
      <c r="M114" s="25">
        <f>N114+O114+P114+Q114+R114+S114+T114</f>
        <v>82</v>
      </c>
      <c r="N114" s="26"/>
      <c r="O114" s="36"/>
      <c r="P114" s="36">
        <v>82</v>
      </c>
      <c r="Q114" s="36"/>
      <c r="R114" s="36"/>
      <c r="S114" s="36"/>
      <c r="T114" s="26"/>
      <c r="U114" s="26" t="s">
        <v>39</v>
      </c>
      <c r="V114" s="26" t="s">
        <v>453</v>
      </c>
    </row>
    <row r="115" s="7" customFormat="1" ht="54.0" customHeight="1" x14ac:dyDescent="0.15" spans="1:22">
      <c r="A115" s="25">
        <v>106</v>
      </c>
      <c r="B115" s="26" t="s">
        <v>457</v>
      </c>
      <c r="C115" s="26"/>
      <c r="D115" s="26" t="s">
        <v>394</v>
      </c>
      <c r="E115" s="26" t="s">
        <v>396</v>
      </c>
      <c r="F115" s="26" t="s">
        <v>406</v>
      </c>
      <c r="G115" s="26" t="s">
        <v>458</v>
      </c>
      <c r="H115" s="26" t="s">
        <v>459</v>
      </c>
      <c r="I115" s="26" t="s">
        <v>460</v>
      </c>
      <c r="J115" s="26" t="s">
        <v>37</v>
      </c>
      <c r="K115" s="26" t="s">
        <v>38</v>
      </c>
      <c r="L115" s="26" t="s">
        <v>38</v>
      </c>
      <c r="M115" s="25">
        <f>N115+O115+P115+Q115+R115+S115+T115</f>
        <v>60</v>
      </c>
      <c r="N115" s="35"/>
      <c r="O115" s="26">
        <v>60</v>
      </c>
      <c r="P115" s="26"/>
      <c r="Q115" s="26"/>
      <c r="R115" s="26"/>
      <c r="S115" s="26"/>
      <c r="T115" s="26"/>
      <c r="U115" s="26" t="s">
        <v>39</v>
      </c>
      <c r="V115" s="26" t="s">
        <v>439</v>
      </c>
    </row>
    <row r="116" s="8" customFormat="1" ht="76.0" customHeight="1" x14ac:dyDescent="0.15" spans="1:22">
      <c r="A116" s="25">
        <v>107</v>
      </c>
      <c r="B116" s="26" t="s">
        <v>461</v>
      </c>
      <c r="C116" s="26"/>
      <c r="D116" s="26" t="s">
        <v>394</v>
      </c>
      <c r="E116" s="26" t="s">
        <v>396</v>
      </c>
      <c r="F116" s="26" t="s">
        <v>406</v>
      </c>
      <c r="G116" s="26" t="s">
        <v>462</v>
      </c>
      <c r="H116" s="26" t="s">
        <v>463</v>
      </c>
      <c r="I116" s="26" t="s">
        <v>464</v>
      </c>
      <c r="J116" s="26" t="s">
        <v>37</v>
      </c>
      <c r="K116" s="26" t="s">
        <v>38</v>
      </c>
      <c r="L116" s="26" t="s">
        <v>38</v>
      </c>
      <c r="M116" s="25">
        <f>N116+O116+P116+Q116+R116+S116+T116</f>
        <v>52</v>
      </c>
      <c r="N116" s="26"/>
      <c r="O116" s="36"/>
      <c r="P116" s="36">
        <v>52</v>
      </c>
      <c r="Q116" s="36"/>
      <c r="R116" s="36"/>
      <c r="S116" s="36"/>
      <c r="T116" s="26"/>
      <c r="U116" s="26" t="s">
        <v>39</v>
      </c>
      <c r="V116" s="26" t="s">
        <v>57</v>
      </c>
    </row>
    <row r="117" s="8" customFormat="1" ht="41.0" customHeight="1" x14ac:dyDescent="0.15" spans="1:22">
      <c r="A117" s="25">
        <v>108</v>
      </c>
      <c r="B117" s="26" t="s">
        <v>465</v>
      </c>
      <c r="C117" s="26"/>
      <c r="D117" s="26" t="s">
        <v>394</v>
      </c>
      <c r="E117" s="26" t="s">
        <v>396</v>
      </c>
      <c r="F117" s="26" t="s">
        <v>406</v>
      </c>
      <c r="G117" s="26" t="s">
        <v>466</v>
      </c>
      <c r="H117" s="26" t="s">
        <v>467</v>
      </c>
      <c r="I117" s="26" t="s">
        <v>468</v>
      </c>
      <c r="J117" s="26" t="s">
        <v>37</v>
      </c>
      <c r="K117" s="26" t="s">
        <v>38</v>
      </c>
      <c r="L117" s="26" t="s">
        <v>38</v>
      </c>
      <c r="M117" s="25">
        <f>N117+O117+P117+Q117+R117+S117+T117</f>
        <v>62</v>
      </c>
      <c r="N117" s="26"/>
      <c r="O117" s="36"/>
      <c r="P117" s="36">
        <v>62</v>
      </c>
      <c r="Q117" s="36"/>
      <c r="R117" s="36"/>
      <c r="S117" s="36"/>
      <c r="T117" s="26"/>
      <c r="U117" s="26" t="s">
        <v>39</v>
      </c>
      <c r="V117" s="26" t="s">
        <v>264</v>
      </c>
    </row>
    <row r="118" s="8" customFormat="1" ht="72.0" customHeight="1" x14ac:dyDescent="0.15" spans="1:22">
      <c r="A118" s="25">
        <v>109</v>
      </c>
      <c r="B118" s="26" t="s">
        <v>469</v>
      </c>
      <c r="C118" s="26"/>
      <c r="D118" s="26" t="s">
        <v>394</v>
      </c>
      <c r="E118" s="26" t="s">
        <v>396</v>
      </c>
      <c r="F118" s="26" t="s">
        <v>406</v>
      </c>
      <c r="G118" s="26" t="s">
        <v>98</v>
      </c>
      <c r="H118" s="26" t="s">
        <v>470</v>
      </c>
      <c r="I118" s="26" t="s">
        <v>471</v>
      </c>
      <c r="J118" s="26" t="s">
        <v>37</v>
      </c>
      <c r="K118" s="26" t="s">
        <v>38</v>
      </c>
      <c r="L118" s="26" t="s">
        <v>38</v>
      </c>
      <c r="M118" s="25">
        <f>N118+O118+P118+Q118+R118+S118+T118</f>
        <v>15</v>
      </c>
      <c r="N118" s="26"/>
      <c r="O118" s="36"/>
      <c r="P118" s="36"/>
      <c r="Q118" s="36"/>
      <c r="R118" s="36"/>
      <c r="S118" s="36">
        <v>15</v>
      </c>
      <c r="T118" s="26"/>
      <c r="U118" s="26" t="s">
        <v>39</v>
      </c>
      <c r="V118" s="26" t="s">
        <v>98</v>
      </c>
    </row>
    <row r="119" s="8" customFormat="1" ht="72.0" customHeight="1" x14ac:dyDescent="0.15" spans="1:22">
      <c r="A119" s="25">
        <v>110</v>
      </c>
      <c r="B119" s="26" t="s">
        <v>472</v>
      </c>
      <c r="C119" s="26"/>
      <c r="D119" s="26" t="s">
        <v>394</v>
      </c>
      <c r="E119" s="26" t="s">
        <v>396</v>
      </c>
      <c r="F119" s="26" t="s">
        <v>406</v>
      </c>
      <c r="G119" s="26" t="s">
        <v>236</v>
      </c>
      <c r="H119" s="26" t="s">
        <v>473</v>
      </c>
      <c r="I119" s="26" t="s">
        <v>474</v>
      </c>
      <c r="J119" s="26" t="s">
        <v>37</v>
      </c>
      <c r="K119" s="26" t="s">
        <v>38</v>
      </c>
      <c r="L119" s="26" t="s">
        <v>38</v>
      </c>
      <c r="M119" s="25">
        <f>N119+O119+P119+Q119+R119+S119+T119</f>
        <v>40</v>
      </c>
      <c r="N119" s="26"/>
      <c r="O119" s="36"/>
      <c r="P119" s="36">
        <v>40</v>
      </c>
      <c r="Q119" s="36"/>
      <c r="R119" s="36"/>
      <c r="S119" s="36"/>
      <c r="T119" s="26"/>
      <c r="U119" s="26" t="s">
        <v>39</v>
      </c>
      <c r="V119" s="26" t="s">
        <v>77</v>
      </c>
    </row>
    <row r="120" s="7" customFormat="1" ht="38.0" customHeight="1" x14ac:dyDescent="0.15" spans="1:22">
      <c r="A120" s="25">
        <v>111</v>
      </c>
      <c r="B120" s="26" t="s">
        <v>475</v>
      </c>
      <c r="C120" s="26"/>
      <c r="D120" s="26" t="s">
        <v>394</v>
      </c>
      <c r="E120" s="26" t="s">
        <v>396</v>
      </c>
      <c r="F120" s="26" t="s">
        <v>406</v>
      </c>
      <c r="G120" s="26" t="s">
        <v>476</v>
      </c>
      <c r="H120" s="26" t="s">
        <v>477</v>
      </c>
      <c r="I120" s="26" t="s">
        <v>478</v>
      </c>
      <c r="J120" s="26" t="s">
        <v>37</v>
      </c>
      <c r="K120" s="26" t="s">
        <v>38</v>
      </c>
      <c r="L120" s="26" t="s">
        <v>38</v>
      </c>
      <c r="M120" s="25">
        <f>N120+O120+P120+Q120+R120+S120+T120</f>
        <v>5</v>
      </c>
      <c r="N120" s="35"/>
      <c r="O120" s="26"/>
      <c r="P120" s="26"/>
      <c r="Q120" s="26"/>
      <c r="R120" s="26"/>
      <c r="S120" s="26">
        <v>5</v>
      </c>
      <c r="T120" s="26"/>
      <c r="U120" s="26" t="s">
        <v>39</v>
      </c>
      <c r="V120" s="26" t="s">
        <v>67</v>
      </c>
    </row>
    <row r="121" s="8" customFormat="1" ht="38.0" customHeight="1" x14ac:dyDescent="0.15" spans="1:22">
      <c r="A121" s="25">
        <v>112</v>
      </c>
      <c r="B121" s="26" t="s">
        <v>479</v>
      </c>
      <c r="C121" s="26"/>
      <c r="D121" s="26" t="s">
        <v>394</v>
      </c>
      <c r="E121" s="26" t="s">
        <v>396</v>
      </c>
      <c r="F121" s="26" t="s">
        <v>406</v>
      </c>
      <c r="G121" s="26" t="s">
        <v>296</v>
      </c>
      <c r="H121" s="26" t="s">
        <v>480</v>
      </c>
      <c r="I121" s="26" t="s">
        <v>481</v>
      </c>
      <c r="J121" s="26" t="s">
        <v>37</v>
      </c>
      <c r="K121" s="26" t="s">
        <v>38</v>
      </c>
      <c r="L121" s="26" t="s">
        <v>38</v>
      </c>
      <c r="M121" s="25">
        <f>N121+O121+P121+Q121+R121+S121+T121</f>
        <v>8</v>
      </c>
      <c r="N121" s="26"/>
      <c r="O121" s="36"/>
      <c r="P121" s="36"/>
      <c r="Q121" s="36"/>
      <c r="R121" s="36"/>
      <c r="S121" s="36">
        <v>8</v>
      </c>
      <c r="T121" s="26"/>
      <c r="U121" s="26" t="s">
        <v>39</v>
      </c>
      <c r="V121" s="26" t="s">
        <v>299</v>
      </c>
    </row>
    <row r="122" s="7" customFormat="1" ht="72.0" customHeight="1" x14ac:dyDescent="0.15" spans="1:22">
      <c r="A122" s="25">
        <v>113</v>
      </c>
      <c r="B122" s="26" t="s">
        <v>482</v>
      </c>
      <c r="C122" s="26"/>
      <c r="D122" s="26" t="s">
        <v>394</v>
      </c>
      <c r="E122" s="26" t="s">
        <v>396</v>
      </c>
      <c r="F122" s="26" t="s">
        <v>406</v>
      </c>
      <c r="G122" s="26" t="s">
        <v>483</v>
      </c>
      <c r="H122" s="26" t="s">
        <v>484</v>
      </c>
      <c r="I122" s="26" t="s">
        <v>485</v>
      </c>
      <c r="J122" s="26" t="s">
        <v>37</v>
      </c>
      <c r="K122" s="26" t="s">
        <v>38</v>
      </c>
      <c r="L122" s="26" t="s">
        <v>38</v>
      </c>
      <c r="M122" s="25">
        <f>N122+O122+P122+Q122+R122+S122+T122</f>
        <v>13.6</v>
      </c>
      <c r="N122" s="35"/>
      <c r="O122" s="26">
        <v>13.6</v>
      </c>
      <c r="P122" s="26"/>
      <c r="Q122" s="26"/>
      <c r="R122" s="26"/>
      <c r="S122" s="26"/>
      <c r="T122" s="26"/>
      <c r="U122" s="26" t="s">
        <v>39</v>
      </c>
      <c r="V122" s="26" t="s">
        <v>448</v>
      </c>
    </row>
    <row r="123" s="7" customFormat="1" ht="72.0" customHeight="1" x14ac:dyDescent="0.15" spans="1:22">
      <c r="A123" s="25">
        <v>114</v>
      </c>
      <c r="B123" s="26" t="s">
        <v>486</v>
      </c>
      <c r="C123" s="26"/>
      <c r="D123" s="26" t="s">
        <v>394</v>
      </c>
      <c r="E123" s="26" t="s">
        <v>396</v>
      </c>
      <c r="F123" s="26" t="s">
        <v>406</v>
      </c>
      <c r="G123" s="26" t="s">
        <v>487</v>
      </c>
      <c r="H123" s="26" t="s">
        <v>488</v>
      </c>
      <c r="I123" s="26" t="s">
        <v>489</v>
      </c>
      <c r="J123" s="26" t="s">
        <v>37</v>
      </c>
      <c r="K123" s="26" t="s">
        <v>38</v>
      </c>
      <c r="L123" s="26" t="s">
        <v>38</v>
      </c>
      <c r="M123" s="25">
        <f>N123+O123+P123+Q123+R123+S123+T123</f>
        <v>10</v>
      </c>
      <c r="N123" s="26"/>
      <c r="O123" s="26">
        <v>10</v>
      </c>
      <c r="P123" s="26"/>
      <c r="Q123" s="26"/>
      <c r="R123" s="26"/>
      <c r="S123" s="26"/>
      <c r="T123" s="26"/>
      <c r="U123" s="26" t="s">
        <v>39</v>
      </c>
      <c r="V123" s="26" t="s">
        <v>182</v>
      </c>
    </row>
    <row r="124" s="8" customFormat="1" ht="72.0" customHeight="1" x14ac:dyDescent="0.15" spans="1:22">
      <c r="A124" s="25">
        <v>115</v>
      </c>
      <c r="B124" s="26" t="s">
        <v>490</v>
      </c>
      <c r="C124" s="26"/>
      <c r="D124" s="26" t="s">
        <v>394</v>
      </c>
      <c r="E124" s="26" t="s">
        <v>396</v>
      </c>
      <c r="F124" s="26" t="s">
        <v>406</v>
      </c>
      <c r="G124" s="26" t="s">
        <v>491</v>
      </c>
      <c r="H124" s="26" t="s">
        <v>492</v>
      </c>
      <c r="I124" s="26" t="s">
        <v>493</v>
      </c>
      <c r="J124" s="26" t="s">
        <v>37</v>
      </c>
      <c r="K124" s="26" t="s">
        <v>38</v>
      </c>
      <c r="L124" s="26" t="s">
        <v>38</v>
      </c>
      <c r="M124" s="25">
        <f>N124+O124+P124+Q124+R124+S124+T124</f>
        <v>5</v>
      </c>
      <c r="N124" s="26"/>
      <c r="O124" s="36"/>
      <c r="P124" s="36"/>
      <c r="Q124" s="36"/>
      <c r="R124" s="36"/>
      <c r="S124" s="36">
        <v>5</v>
      </c>
      <c r="T124" s="26"/>
      <c r="U124" s="26" t="s">
        <v>39</v>
      </c>
      <c r="V124" s="26" t="s">
        <v>182</v>
      </c>
    </row>
    <row r="125" s="7" customFormat="1" ht="72.0" customHeight="1" x14ac:dyDescent="0.15" spans="1:22">
      <c r="A125" s="25">
        <v>116</v>
      </c>
      <c r="B125" s="26" t="s">
        <v>494</v>
      </c>
      <c r="C125" s="26"/>
      <c r="D125" s="26" t="s">
        <v>394</v>
      </c>
      <c r="E125" s="26" t="s">
        <v>396</v>
      </c>
      <c r="F125" s="26" t="s">
        <v>406</v>
      </c>
      <c r="G125" s="26" t="s">
        <v>495</v>
      </c>
      <c r="H125" s="26" t="s">
        <v>496</v>
      </c>
      <c r="I125" s="26" t="s">
        <v>497</v>
      </c>
      <c r="J125" s="26" t="s">
        <v>37</v>
      </c>
      <c r="K125" s="26" t="s">
        <v>38</v>
      </c>
      <c r="L125" s="26" t="s">
        <v>38</v>
      </c>
      <c r="M125" s="25">
        <f>N125+O125+P125+Q125+R125+S125+T125</f>
        <v>20</v>
      </c>
      <c r="N125" s="35"/>
      <c r="O125" s="26">
        <v>20</v>
      </c>
      <c r="P125" s="26"/>
      <c r="Q125" s="26"/>
      <c r="R125" s="26"/>
      <c r="S125" s="26"/>
      <c r="T125" s="26"/>
      <c r="U125" s="26" t="s">
        <v>39</v>
      </c>
      <c r="V125" s="26" t="s">
        <v>498</v>
      </c>
    </row>
    <row r="126" s="8" customFormat="1" ht="72.0" customHeight="1" x14ac:dyDescent="0.15" spans="1:22">
      <c r="A126" s="25">
        <v>117</v>
      </c>
      <c r="B126" s="26" t="s">
        <v>499</v>
      </c>
      <c r="C126" s="26"/>
      <c r="D126" s="26" t="s">
        <v>394</v>
      </c>
      <c r="E126" s="26" t="s">
        <v>396</v>
      </c>
      <c r="F126" s="26" t="s">
        <v>406</v>
      </c>
      <c r="G126" s="26" t="s">
        <v>500</v>
      </c>
      <c r="H126" s="26" t="s">
        <v>501</v>
      </c>
      <c r="I126" s="26" t="s">
        <v>502</v>
      </c>
      <c r="J126" s="26" t="s">
        <v>37</v>
      </c>
      <c r="K126" s="26" t="s">
        <v>38</v>
      </c>
      <c r="L126" s="26" t="s">
        <v>38</v>
      </c>
      <c r="M126" s="25">
        <f>N126+O126+P126+Q126+R126+S126+T126</f>
        <v>6</v>
      </c>
      <c r="N126" s="26"/>
      <c r="O126" s="36"/>
      <c r="P126" s="36"/>
      <c r="Q126" s="36"/>
      <c r="R126" s="36"/>
      <c r="S126" s="36">
        <v>6</v>
      </c>
      <c r="T126" s="39"/>
      <c r="U126" s="26" t="s">
        <v>39</v>
      </c>
      <c r="V126" s="26" t="s">
        <v>503</v>
      </c>
    </row>
    <row r="127" s="7" customFormat="1" ht="44.0" customHeight="1" x14ac:dyDescent="0.15" spans="1:22">
      <c r="A127" s="25">
        <v>118</v>
      </c>
      <c r="B127" s="26" t="s">
        <v>504</v>
      </c>
      <c r="C127" s="26"/>
      <c r="D127" s="26" t="s">
        <v>394</v>
      </c>
      <c r="E127" s="26" t="s">
        <v>396</v>
      </c>
      <c r="F127" s="26" t="s">
        <v>397</v>
      </c>
      <c r="G127" s="26" t="s">
        <v>84</v>
      </c>
      <c r="H127" s="26" t="s">
        <v>505</v>
      </c>
      <c r="I127" s="26" t="s">
        <v>506</v>
      </c>
      <c r="J127" s="26" t="s">
        <v>37</v>
      </c>
      <c r="K127" s="26" t="s">
        <v>38</v>
      </c>
      <c r="L127" s="26" t="s">
        <v>38</v>
      </c>
      <c r="M127" s="25">
        <f>N127+O127+P127+Q127+R127+S127+T127</f>
        <v>20</v>
      </c>
      <c r="N127" s="35"/>
      <c r="O127" s="26">
        <v>20</v>
      </c>
      <c r="P127" s="26"/>
      <c r="Q127" s="26"/>
      <c r="R127" s="26"/>
      <c r="S127" s="26"/>
      <c r="T127" s="26"/>
      <c r="U127" s="26" t="s">
        <v>39</v>
      </c>
      <c r="V127" s="35" t="s">
        <v>87</v>
      </c>
    </row>
    <row r="128" s="8" customFormat="1" ht="44.0" customHeight="1" x14ac:dyDescent="0.15" spans="1:22">
      <c r="A128" s="25">
        <v>119</v>
      </c>
      <c r="B128" s="26" t="s">
        <v>507</v>
      </c>
      <c r="C128" s="26"/>
      <c r="D128" s="26" t="s">
        <v>394</v>
      </c>
      <c r="E128" s="26" t="s">
        <v>396</v>
      </c>
      <c r="F128" s="26" t="s">
        <v>397</v>
      </c>
      <c r="G128" s="26" t="s">
        <v>508</v>
      </c>
      <c r="H128" s="26" t="s">
        <v>509</v>
      </c>
      <c r="I128" s="26" t="s">
        <v>510</v>
      </c>
      <c r="J128" s="26" t="s">
        <v>37</v>
      </c>
      <c r="K128" s="26" t="s">
        <v>38</v>
      </c>
      <c r="L128" s="26" t="s">
        <v>38</v>
      </c>
      <c r="M128" s="25">
        <f>N128+O128+P128+Q128+R128+S128+T128</f>
        <v>50</v>
      </c>
      <c r="N128" s="26"/>
      <c r="O128" s="36"/>
      <c r="P128" s="36">
        <v>50</v>
      </c>
      <c r="Q128" s="36"/>
      <c r="R128" s="36"/>
      <c r="S128" s="36"/>
      <c r="T128" s="26"/>
      <c r="U128" s="26" t="s">
        <v>39</v>
      </c>
      <c r="V128" s="26" t="s">
        <v>192</v>
      </c>
    </row>
    <row r="129" s="7" customFormat="1" ht="66.0" customHeight="1" x14ac:dyDescent="0.15" spans="1:22">
      <c r="A129" s="25">
        <v>120</v>
      </c>
      <c r="B129" s="26" t="s">
        <v>511</v>
      </c>
      <c r="C129" s="26"/>
      <c r="D129" s="26" t="s">
        <v>394</v>
      </c>
      <c r="E129" s="26" t="s">
        <v>396</v>
      </c>
      <c r="F129" s="26" t="s">
        <v>397</v>
      </c>
      <c r="G129" s="26" t="s">
        <v>512</v>
      </c>
      <c r="H129" s="26" t="s">
        <v>513</v>
      </c>
      <c r="I129" s="26" t="s">
        <v>514</v>
      </c>
      <c r="J129" s="26" t="s">
        <v>37</v>
      </c>
      <c r="K129" s="26" t="s">
        <v>38</v>
      </c>
      <c r="L129" s="26" t="s">
        <v>38</v>
      </c>
      <c r="M129" s="25">
        <f>N129+O129+P129+Q129+R129+S129+T129</f>
        <v>16</v>
      </c>
      <c r="N129" s="35"/>
      <c r="O129" s="26">
        <v>16</v>
      </c>
      <c r="P129" s="26"/>
      <c r="Q129" s="26"/>
      <c r="R129" s="26"/>
      <c r="S129" s="26"/>
      <c r="T129" s="26"/>
      <c r="U129" s="26" t="s">
        <v>39</v>
      </c>
      <c r="V129" s="26" t="s">
        <v>57</v>
      </c>
    </row>
    <row r="130" s="7" customFormat="1" ht="54.0" customHeight="1" x14ac:dyDescent="0.15" spans="1:22">
      <c r="A130" s="25">
        <v>121</v>
      </c>
      <c r="B130" s="26" t="s">
        <v>515</v>
      </c>
      <c r="C130" s="26"/>
      <c r="D130" s="26" t="s">
        <v>394</v>
      </c>
      <c r="E130" s="26" t="s">
        <v>396</v>
      </c>
      <c r="F130" s="26" t="s">
        <v>397</v>
      </c>
      <c r="G130" s="26" t="s">
        <v>516</v>
      </c>
      <c r="H130" s="26" t="s">
        <v>517</v>
      </c>
      <c r="I130" s="26" t="s">
        <v>518</v>
      </c>
      <c r="J130" s="26" t="s">
        <v>37</v>
      </c>
      <c r="K130" s="26" t="s">
        <v>38</v>
      </c>
      <c r="L130" s="26" t="s">
        <v>38</v>
      </c>
      <c r="M130" s="25">
        <f>N130+O130+P130+Q130+R130+S130+T130</f>
        <v>78</v>
      </c>
      <c r="N130" s="35"/>
      <c r="O130" s="26">
        <v>78</v>
      </c>
      <c r="P130" s="26"/>
      <c r="Q130" s="26"/>
      <c r="R130" s="26"/>
      <c r="S130" s="26"/>
      <c r="T130" s="26"/>
      <c r="U130" s="26" t="s">
        <v>39</v>
      </c>
      <c r="V130" s="35" t="s">
        <v>519</v>
      </c>
    </row>
    <row r="131" s="7" customFormat="1" ht="51.0" customHeight="1" x14ac:dyDescent="0.15" spans="1:22">
      <c r="A131" s="25">
        <v>122</v>
      </c>
      <c r="B131" s="26" t="s">
        <v>520</v>
      </c>
      <c r="C131" s="26"/>
      <c r="D131" s="26" t="s">
        <v>394</v>
      </c>
      <c r="E131" s="26" t="s">
        <v>396</v>
      </c>
      <c r="F131" s="26" t="s">
        <v>397</v>
      </c>
      <c r="G131" s="26" t="s">
        <v>521</v>
      </c>
      <c r="H131" s="26" t="s">
        <v>522</v>
      </c>
      <c r="I131" s="26" t="s">
        <v>523</v>
      </c>
      <c r="J131" s="26" t="s">
        <v>37</v>
      </c>
      <c r="K131" s="26" t="s">
        <v>38</v>
      </c>
      <c r="L131" s="26" t="s">
        <v>38</v>
      </c>
      <c r="M131" s="25">
        <f>N131+O131+P131+Q131+R131+S131+T131</f>
        <v>52</v>
      </c>
      <c r="N131" s="35"/>
      <c r="O131" s="26">
        <v>52</v>
      </c>
      <c r="P131" s="26"/>
      <c r="Q131" s="26"/>
      <c r="R131" s="26"/>
      <c r="S131" s="26"/>
      <c r="T131" s="26"/>
      <c r="U131" s="26" t="s">
        <v>39</v>
      </c>
      <c r="V131" s="26" t="s">
        <v>524</v>
      </c>
    </row>
    <row r="132" s="8" customFormat="1" ht="52.0" customHeight="1" x14ac:dyDescent="0.15" spans="1:22">
      <c r="A132" s="25">
        <v>123</v>
      </c>
      <c r="B132" s="26" t="s">
        <v>525</v>
      </c>
      <c r="C132" s="26"/>
      <c r="D132" s="26" t="s">
        <v>394</v>
      </c>
      <c r="E132" s="26" t="s">
        <v>396</v>
      </c>
      <c r="F132" s="26" t="s">
        <v>526</v>
      </c>
      <c r="G132" s="26" t="s">
        <v>232</v>
      </c>
      <c r="H132" s="26" t="s">
        <v>527</v>
      </c>
      <c r="I132" s="26" t="s">
        <v>528</v>
      </c>
      <c r="J132" s="26" t="s">
        <v>37</v>
      </c>
      <c r="K132" s="26" t="s">
        <v>38</v>
      </c>
      <c r="L132" s="26" t="s">
        <v>38</v>
      </c>
      <c r="M132" s="25">
        <f>N132+O132+P132+Q132+R132+S132+T132</f>
        <v>50</v>
      </c>
      <c r="N132" s="26"/>
      <c r="O132" s="36"/>
      <c r="P132" s="36"/>
      <c r="Q132" s="36"/>
      <c r="R132" s="36"/>
      <c r="S132" s="36">
        <v>50</v>
      </c>
      <c r="T132" s="39"/>
      <c r="U132" s="26" t="s">
        <v>39</v>
      </c>
      <c r="V132" s="26" t="s">
        <v>187</v>
      </c>
    </row>
    <row r="133" s="8" customFormat="1" ht="54.0" customHeight="1" x14ac:dyDescent="0.15" spans="1:22">
      <c r="A133" s="25">
        <v>124</v>
      </c>
      <c r="B133" s="26" t="s">
        <v>529</v>
      </c>
      <c r="C133" s="26"/>
      <c r="D133" s="26" t="s">
        <v>394</v>
      </c>
      <c r="E133" s="26" t="s">
        <v>396</v>
      </c>
      <c r="F133" s="26" t="s">
        <v>526</v>
      </c>
      <c r="G133" s="26" t="s">
        <v>530</v>
      </c>
      <c r="H133" s="26" t="s">
        <v>531</v>
      </c>
      <c r="I133" s="26" t="s">
        <v>532</v>
      </c>
      <c r="J133" s="26" t="s">
        <v>37</v>
      </c>
      <c r="K133" s="26" t="s">
        <v>38</v>
      </c>
      <c r="L133" s="26" t="s">
        <v>38</v>
      </c>
      <c r="M133" s="25">
        <f>N133+O133+P133+Q133+R133+S133+T133</f>
        <v>15</v>
      </c>
      <c r="N133" s="26"/>
      <c r="O133" s="26">
        <v>15</v>
      </c>
      <c r="P133" s="26"/>
      <c r="Q133" s="26"/>
      <c r="R133" s="26"/>
      <c r="S133" s="26"/>
      <c r="T133" s="39"/>
      <c r="U133" s="26" t="s">
        <v>39</v>
      </c>
      <c r="V133" s="26" t="s">
        <v>192</v>
      </c>
    </row>
    <row r="134" s="8" customFormat="1" ht="34.0" customHeight="1" x14ac:dyDescent="0.15" spans="1:22">
      <c r="A134" s="25">
        <v>125</v>
      </c>
      <c r="B134" s="26" t="s">
        <v>533</v>
      </c>
      <c r="C134" s="26"/>
      <c r="D134" s="26" t="s">
        <v>394</v>
      </c>
      <c r="E134" s="26" t="s">
        <v>396</v>
      </c>
      <c r="F134" s="26" t="s">
        <v>526</v>
      </c>
      <c r="G134" s="26" t="s">
        <v>534</v>
      </c>
      <c r="H134" s="26" t="s">
        <v>535</v>
      </c>
      <c r="I134" s="26" t="s">
        <v>536</v>
      </c>
      <c r="J134" s="26" t="s">
        <v>37</v>
      </c>
      <c r="K134" s="26" t="s">
        <v>38</v>
      </c>
      <c r="L134" s="26" t="s">
        <v>38</v>
      </c>
      <c r="M134" s="25">
        <f>N134+O134+P134+Q134+R134+S134+T134</f>
        <v>23.3</v>
      </c>
      <c r="N134" s="26"/>
      <c r="O134" s="36"/>
      <c r="P134" s="36"/>
      <c r="Q134" s="36"/>
      <c r="R134" s="36"/>
      <c r="S134" s="36">
        <v>23.3</v>
      </c>
      <c r="T134" s="26"/>
      <c r="U134" s="26" t="s">
        <v>39</v>
      </c>
      <c r="V134" s="26" t="s">
        <v>187</v>
      </c>
    </row>
    <row r="135" s="8" customFormat="1" ht="54.0" customHeight="1" x14ac:dyDescent="0.15" spans="1:22">
      <c r="A135" s="25">
        <v>126</v>
      </c>
      <c r="B135" s="26" t="s">
        <v>537</v>
      </c>
      <c r="C135" s="26"/>
      <c r="D135" s="26" t="s">
        <v>394</v>
      </c>
      <c r="E135" s="26" t="s">
        <v>396</v>
      </c>
      <c r="F135" s="26" t="s">
        <v>526</v>
      </c>
      <c r="G135" s="26" t="s">
        <v>538</v>
      </c>
      <c r="H135" s="26" t="s">
        <v>539</v>
      </c>
      <c r="I135" s="26" t="s">
        <v>540</v>
      </c>
      <c r="J135" s="26" t="s">
        <v>37</v>
      </c>
      <c r="K135" s="26" t="s">
        <v>38</v>
      </c>
      <c r="L135" s="26" t="s">
        <v>38</v>
      </c>
      <c r="M135" s="25">
        <f>N135+O135+P135+Q135+R135+S135+T135</f>
        <v>20</v>
      </c>
      <c r="N135" s="26"/>
      <c r="O135" s="36"/>
      <c r="P135" s="36"/>
      <c r="Q135" s="36"/>
      <c r="R135" s="36"/>
      <c r="S135" s="36">
        <v>20</v>
      </c>
      <c r="T135" s="26"/>
      <c r="U135" s="26" t="s">
        <v>39</v>
      </c>
      <c r="V135" s="26" t="s">
        <v>448</v>
      </c>
    </row>
    <row r="136" s="8" customFormat="1" ht="180.0" customHeight="1" x14ac:dyDescent="0.15" spans="1:22">
      <c r="A136" s="25">
        <v>127</v>
      </c>
      <c r="B136" s="26" t="s">
        <v>541</v>
      </c>
      <c r="C136" s="26"/>
      <c r="D136" s="26" t="s">
        <v>394</v>
      </c>
      <c r="E136" s="26" t="s">
        <v>396</v>
      </c>
      <c r="F136" s="26" t="s">
        <v>526</v>
      </c>
      <c r="G136" s="26" t="s">
        <v>542</v>
      </c>
      <c r="H136" s="29" t="s">
        <v>543</v>
      </c>
      <c r="I136" s="26" t="s">
        <v>544</v>
      </c>
      <c r="J136" s="26" t="s">
        <v>37</v>
      </c>
      <c r="K136" s="26" t="s">
        <v>38</v>
      </c>
      <c r="L136" s="26" t="s">
        <v>38</v>
      </c>
      <c r="M136" s="25">
        <f>N136+O136+P136+Q136+R136+S136+T136</f>
        <v>80</v>
      </c>
      <c r="N136" s="26"/>
      <c r="O136" s="36"/>
      <c r="P136" s="36"/>
      <c r="Q136" s="36"/>
      <c r="R136" s="36"/>
      <c r="S136" s="36">
        <v>80</v>
      </c>
      <c r="T136" s="26"/>
      <c r="U136" s="26" t="s">
        <v>39</v>
      </c>
      <c r="V136" s="26" t="s">
        <v>439</v>
      </c>
    </row>
    <row r="137" s="8" customFormat="1" ht="54.0" customHeight="1" x14ac:dyDescent="0.15" spans="1:22">
      <c r="A137" s="25">
        <v>128</v>
      </c>
      <c r="B137" s="26" t="s">
        <v>545</v>
      </c>
      <c r="C137" s="26"/>
      <c r="D137" s="26" t="s">
        <v>394</v>
      </c>
      <c r="E137" s="26" t="s">
        <v>396</v>
      </c>
      <c r="F137" s="26" t="s">
        <v>526</v>
      </c>
      <c r="G137" s="26" t="s">
        <v>546</v>
      </c>
      <c r="H137" s="26" t="s">
        <v>547</v>
      </c>
      <c r="I137" s="26" t="s">
        <v>548</v>
      </c>
      <c r="J137" s="26" t="s">
        <v>37</v>
      </c>
      <c r="K137" s="26" t="s">
        <v>38</v>
      </c>
      <c r="L137" s="26" t="s">
        <v>38</v>
      </c>
      <c r="M137" s="25">
        <f>N137+O137+P137+Q137+R137+S137+T137</f>
        <v>60</v>
      </c>
      <c r="N137" s="26"/>
      <c r="O137" s="36"/>
      <c r="P137" s="36"/>
      <c r="Q137" s="36"/>
      <c r="R137" s="36"/>
      <c r="S137" s="36">
        <v>60</v>
      </c>
      <c r="T137" s="26"/>
      <c r="U137" s="26" t="s">
        <v>39</v>
      </c>
      <c r="V137" s="26" t="s">
        <v>243</v>
      </c>
    </row>
    <row r="138" s="7" customFormat="1" ht="54.0" customHeight="1" x14ac:dyDescent="0.15" spans="1:22">
      <c r="A138" s="25">
        <v>129</v>
      </c>
      <c r="B138" s="26" t="s">
        <v>549</v>
      </c>
      <c r="C138" s="26"/>
      <c r="D138" s="26" t="s">
        <v>394</v>
      </c>
      <c r="E138" s="26" t="s">
        <v>396</v>
      </c>
      <c r="F138" s="26" t="s">
        <v>526</v>
      </c>
      <c r="G138" s="26" t="s">
        <v>550</v>
      </c>
      <c r="H138" s="26" t="s">
        <v>551</v>
      </c>
      <c r="I138" s="26" t="s">
        <v>552</v>
      </c>
      <c r="J138" s="26" t="s">
        <v>37</v>
      </c>
      <c r="K138" s="26" t="s">
        <v>38</v>
      </c>
      <c r="L138" s="26" t="s">
        <v>38</v>
      </c>
      <c r="M138" s="25">
        <f>N138+O138+P138+Q138+R138+S138+T138</f>
        <v>2.66</v>
      </c>
      <c r="N138" s="35"/>
      <c r="O138" s="26">
        <v>2.66</v>
      </c>
      <c r="P138" s="26"/>
      <c r="Q138" s="26"/>
      <c r="R138" s="26"/>
      <c r="S138" s="26"/>
      <c r="T138" s="26"/>
      <c r="U138" s="26" t="s">
        <v>39</v>
      </c>
      <c r="V138" s="26" t="s">
        <v>439</v>
      </c>
    </row>
    <row r="139" s="7" customFormat="1" ht="72.0" customHeight="1" x14ac:dyDescent="0.15" spans="1:22">
      <c r="A139" s="25">
        <v>130</v>
      </c>
      <c r="B139" s="26" t="s">
        <v>553</v>
      </c>
      <c r="C139" s="26"/>
      <c r="D139" s="26" t="s">
        <v>394</v>
      </c>
      <c r="E139" s="26" t="s">
        <v>396</v>
      </c>
      <c r="F139" s="26" t="s">
        <v>526</v>
      </c>
      <c r="G139" s="26" t="s">
        <v>554</v>
      </c>
      <c r="H139" s="26" t="s">
        <v>555</v>
      </c>
      <c r="I139" s="26" t="s">
        <v>556</v>
      </c>
      <c r="J139" s="26" t="s">
        <v>37</v>
      </c>
      <c r="K139" s="26" t="s">
        <v>38</v>
      </c>
      <c r="L139" s="26" t="s">
        <v>38</v>
      </c>
      <c r="M139" s="25">
        <f>N139+O139+P139+Q139+R139+S139+T139</f>
        <v>4.65</v>
      </c>
      <c r="N139" s="35"/>
      <c r="O139" s="26">
        <v>4.65</v>
      </c>
      <c r="P139" s="26"/>
      <c r="Q139" s="26"/>
      <c r="R139" s="26"/>
      <c r="S139" s="26"/>
      <c r="T139" s="26"/>
      <c r="U139" s="26" t="s">
        <v>39</v>
      </c>
      <c r="V139" s="26" t="s">
        <v>448</v>
      </c>
    </row>
    <row r="140" s="7" customFormat="1" ht="55.5" customHeight="1" x14ac:dyDescent="0.15" spans="1:22">
      <c r="A140" s="25">
        <v>131</v>
      </c>
      <c r="B140" s="26" t="s">
        <v>557</v>
      </c>
      <c r="C140" s="26"/>
      <c r="D140" s="26" t="s">
        <v>394</v>
      </c>
      <c r="E140" s="26" t="s">
        <v>396</v>
      </c>
      <c r="F140" s="26" t="s">
        <v>526</v>
      </c>
      <c r="G140" s="26" t="s">
        <v>283</v>
      </c>
      <c r="H140" s="26" t="s">
        <v>558</v>
      </c>
      <c r="I140" s="26" t="s">
        <v>559</v>
      </c>
      <c r="J140" s="26" t="s">
        <v>37</v>
      </c>
      <c r="K140" s="26" t="s">
        <v>38</v>
      </c>
      <c r="L140" s="26" t="s">
        <v>38</v>
      </c>
      <c r="M140" s="25">
        <f>N140+O140+P140+Q140+R140+S140+T140</f>
        <v>17.11</v>
      </c>
      <c r="N140" s="35"/>
      <c r="O140" s="26">
        <v>17.11</v>
      </c>
      <c r="P140" s="26"/>
      <c r="Q140" s="26"/>
      <c r="R140" s="26"/>
      <c r="S140" s="26"/>
      <c r="T140" s="26"/>
      <c r="U140" s="26" t="s">
        <v>39</v>
      </c>
      <c r="V140" s="26" t="s">
        <v>286</v>
      </c>
    </row>
    <row r="141" s="7" customFormat="1" ht="54.0" customHeight="1" x14ac:dyDescent="0.15" spans="1:22">
      <c r="A141" s="25">
        <v>132</v>
      </c>
      <c r="B141" s="26" t="s">
        <v>560</v>
      </c>
      <c r="C141" s="26"/>
      <c r="D141" s="26" t="s">
        <v>394</v>
      </c>
      <c r="E141" s="26" t="s">
        <v>396</v>
      </c>
      <c r="F141" s="26" t="s">
        <v>526</v>
      </c>
      <c r="G141" s="26" t="s">
        <v>95</v>
      </c>
      <c r="H141" s="26" t="s">
        <v>561</v>
      </c>
      <c r="I141" s="26" t="s">
        <v>562</v>
      </c>
      <c r="J141" s="26" t="s">
        <v>37</v>
      </c>
      <c r="K141" s="26" t="s">
        <v>38</v>
      </c>
      <c r="L141" s="26" t="s">
        <v>38</v>
      </c>
      <c r="M141" s="25">
        <f>N141+O141+P141+Q141+R141+S141+T141</f>
        <v>89</v>
      </c>
      <c r="N141" s="35"/>
      <c r="O141" s="26">
        <v>18.4</v>
      </c>
      <c r="P141" s="26"/>
      <c r="Q141" s="26"/>
      <c r="R141" s="26"/>
      <c r="S141" s="26">
        <v>70.6</v>
      </c>
      <c r="T141" s="26"/>
      <c r="U141" s="26" t="s">
        <v>39</v>
      </c>
      <c r="V141" s="26" t="s">
        <v>98</v>
      </c>
    </row>
    <row r="142" s="7" customFormat="1" ht="54.0" customHeight="1" x14ac:dyDescent="0.15" spans="1:22">
      <c r="A142" s="25">
        <v>133</v>
      </c>
      <c r="B142" s="26" t="s">
        <v>563</v>
      </c>
      <c r="C142" s="26"/>
      <c r="D142" s="26" t="s">
        <v>394</v>
      </c>
      <c r="E142" s="26" t="s">
        <v>396</v>
      </c>
      <c r="F142" s="26" t="s">
        <v>526</v>
      </c>
      <c r="G142" s="26" t="s">
        <v>564</v>
      </c>
      <c r="H142" s="26" t="s">
        <v>565</v>
      </c>
      <c r="I142" s="26" t="s">
        <v>566</v>
      </c>
      <c r="J142" s="26" t="s">
        <v>37</v>
      </c>
      <c r="K142" s="26" t="s">
        <v>38</v>
      </c>
      <c r="L142" s="26" t="s">
        <v>38</v>
      </c>
      <c r="M142" s="25">
        <f>N142+O142+P142+Q142+R142+S142+T142</f>
        <v>7.23</v>
      </c>
      <c r="N142" s="35"/>
      <c r="O142" s="26">
        <v>7.23</v>
      </c>
      <c r="P142" s="26"/>
      <c r="Q142" s="26"/>
      <c r="R142" s="26"/>
      <c r="S142" s="26"/>
      <c r="T142" s="26"/>
      <c r="U142" s="26" t="s">
        <v>39</v>
      </c>
      <c r="V142" s="35" t="s">
        <v>162</v>
      </c>
    </row>
    <row r="143" s="10" customFormat="1" ht="84.0" customHeight="1" x14ac:dyDescent="0.15" spans="1:22">
      <c r="A143" s="25">
        <v>134</v>
      </c>
      <c r="B143" s="26" t="s">
        <v>567</v>
      </c>
      <c r="C143" s="26"/>
      <c r="D143" s="26" t="s">
        <v>394</v>
      </c>
      <c r="E143" s="26" t="s">
        <v>396</v>
      </c>
      <c r="F143" s="26" t="s">
        <v>526</v>
      </c>
      <c r="G143" s="26" t="s">
        <v>564</v>
      </c>
      <c r="H143" s="26" t="s">
        <v>568</v>
      </c>
      <c r="I143" s="26" t="s">
        <v>569</v>
      </c>
      <c r="J143" s="26" t="s">
        <v>37</v>
      </c>
      <c r="K143" s="26" t="s">
        <v>38</v>
      </c>
      <c r="L143" s="26" t="s">
        <v>38</v>
      </c>
      <c r="M143" s="25">
        <f>N143+O143+P143+Q143+R143+S143+T143</f>
        <v>16.28</v>
      </c>
      <c r="N143" s="26"/>
      <c r="O143" s="26">
        <v>16.28</v>
      </c>
      <c r="P143" s="26"/>
      <c r="Q143" s="26"/>
      <c r="R143" s="26"/>
      <c r="S143" s="26"/>
      <c r="T143" s="26"/>
      <c r="U143" s="26" t="s">
        <v>39</v>
      </c>
      <c r="V143" s="26" t="s">
        <v>77</v>
      </c>
    </row>
    <row r="144" s="7" customFormat="1" ht="72.0" customHeight="1" x14ac:dyDescent="0.15" spans="1:22">
      <c r="A144" s="25">
        <v>135</v>
      </c>
      <c r="B144" s="26" t="s">
        <v>570</v>
      </c>
      <c r="C144" s="26"/>
      <c r="D144" s="26" t="s">
        <v>394</v>
      </c>
      <c r="E144" s="26" t="s">
        <v>396</v>
      </c>
      <c r="F144" s="26" t="s">
        <v>526</v>
      </c>
      <c r="G144" s="26" t="s">
        <v>571</v>
      </c>
      <c r="H144" s="26" t="s">
        <v>572</v>
      </c>
      <c r="I144" s="26" t="s">
        <v>573</v>
      </c>
      <c r="J144" s="26" t="s">
        <v>37</v>
      </c>
      <c r="K144" s="26" t="s">
        <v>38</v>
      </c>
      <c r="L144" s="26" t="s">
        <v>38</v>
      </c>
      <c r="M144" s="25">
        <f>N144+O144+P144+Q144+R144+S144+T144</f>
        <v>9.66</v>
      </c>
      <c r="N144" s="26"/>
      <c r="O144" s="26">
        <v>9.66</v>
      </c>
      <c r="P144" s="26"/>
      <c r="Q144" s="26"/>
      <c r="R144" s="26"/>
      <c r="S144" s="26"/>
      <c r="T144" s="26"/>
      <c r="U144" s="26" t="s">
        <v>39</v>
      </c>
      <c r="V144" s="26" t="s">
        <v>77</v>
      </c>
    </row>
    <row r="145" s="8" customFormat="1" ht="54.0" customHeight="1" x14ac:dyDescent="0.15" spans="1:22">
      <c r="A145" s="25">
        <v>136</v>
      </c>
      <c r="B145" s="26" t="s">
        <v>574</v>
      </c>
      <c r="C145" s="26"/>
      <c r="D145" s="26" t="s">
        <v>394</v>
      </c>
      <c r="E145" s="26" t="s">
        <v>396</v>
      </c>
      <c r="F145" s="26" t="s">
        <v>526</v>
      </c>
      <c r="G145" s="26" t="s">
        <v>575</v>
      </c>
      <c r="H145" s="26" t="s">
        <v>576</v>
      </c>
      <c r="I145" s="26" t="s">
        <v>577</v>
      </c>
      <c r="J145" s="26" t="s">
        <v>37</v>
      </c>
      <c r="K145" s="26" t="s">
        <v>38</v>
      </c>
      <c r="L145" s="26" t="s">
        <v>38</v>
      </c>
      <c r="M145" s="25">
        <f>N145+O145+P145+Q145+R145+S145+T145</f>
        <v>14.11</v>
      </c>
      <c r="N145" s="26"/>
      <c r="O145" s="26">
        <v>14.11</v>
      </c>
      <c r="P145" s="26"/>
      <c r="Q145" s="26"/>
      <c r="R145" s="26"/>
      <c r="S145" s="26"/>
      <c r="T145" s="39"/>
      <c r="U145" s="26" t="s">
        <v>39</v>
      </c>
      <c r="V145" s="26" t="s">
        <v>524</v>
      </c>
    </row>
    <row r="146" s="8" customFormat="1" ht="38.0" customHeight="1" x14ac:dyDescent="0.15" spans="1:22">
      <c r="A146" s="25">
        <v>137</v>
      </c>
      <c r="B146" s="26" t="s">
        <v>578</v>
      </c>
      <c r="C146" s="26"/>
      <c r="D146" s="26" t="s">
        <v>394</v>
      </c>
      <c r="E146" s="26" t="s">
        <v>396</v>
      </c>
      <c r="F146" s="26" t="s">
        <v>526</v>
      </c>
      <c r="G146" s="26" t="s">
        <v>579</v>
      </c>
      <c r="H146" s="26" t="s">
        <v>580</v>
      </c>
      <c r="I146" s="26" t="s">
        <v>581</v>
      </c>
      <c r="J146" s="26" t="s">
        <v>37</v>
      </c>
      <c r="K146" s="26" t="s">
        <v>38</v>
      </c>
      <c r="L146" s="26" t="s">
        <v>38</v>
      </c>
      <c r="M146" s="25">
        <f>N146+O146+P146+Q146+R146+S146+T146</f>
        <v>6.89</v>
      </c>
      <c r="N146" s="26"/>
      <c r="O146" s="26">
        <v>6.89</v>
      </c>
      <c r="P146" s="26"/>
      <c r="Q146" s="26"/>
      <c r="R146" s="26"/>
      <c r="S146" s="26"/>
      <c r="T146" s="39"/>
      <c r="U146" s="26" t="s">
        <v>39</v>
      </c>
      <c r="V146" s="26" t="s">
        <v>448</v>
      </c>
    </row>
    <row r="147" s="8" customFormat="1" ht="38.0" customHeight="1" x14ac:dyDescent="0.15" spans="1:22">
      <c r="A147" s="25">
        <v>138</v>
      </c>
      <c r="B147" s="26" t="s">
        <v>582</v>
      </c>
      <c r="C147" s="26"/>
      <c r="D147" s="26" t="s">
        <v>394</v>
      </c>
      <c r="E147" s="26" t="s">
        <v>396</v>
      </c>
      <c r="F147" s="26" t="s">
        <v>526</v>
      </c>
      <c r="G147" s="26" t="s">
        <v>583</v>
      </c>
      <c r="H147" s="26" t="s">
        <v>584</v>
      </c>
      <c r="I147" s="26" t="s">
        <v>528</v>
      </c>
      <c r="J147" s="26" t="s">
        <v>37</v>
      </c>
      <c r="K147" s="26" t="s">
        <v>38</v>
      </c>
      <c r="L147" s="26" t="s">
        <v>38</v>
      </c>
      <c r="M147" s="25">
        <f>N147+O147+P147+Q147+R147+S147+T147</f>
        <v>2.4</v>
      </c>
      <c r="N147" s="26"/>
      <c r="O147" s="43">
        <v>2.4</v>
      </c>
      <c r="P147" s="43"/>
      <c r="Q147" s="43"/>
      <c r="R147" s="43"/>
      <c r="S147" s="43"/>
      <c r="T147" s="39"/>
      <c r="U147" s="26" t="s">
        <v>39</v>
      </c>
      <c r="V147" s="26" t="s">
        <v>187</v>
      </c>
    </row>
    <row r="148" s="8" customFormat="1" ht="38.0" customHeight="1" x14ac:dyDescent="0.15" spans="1:22">
      <c r="A148" s="25">
        <v>139</v>
      </c>
      <c r="B148" s="26" t="s">
        <v>585</v>
      </c>
      <c r="C148" s="26"/>
      <c r="D148" s="26" t="s">
        <v>394</v>
      </c>
      <c r="E148" s="26" t="s">
        <v>396</v>
      </c>
      <c r="F148" s="26" t="s">
        <v>526</v>
      </c>
      <c r="G148" s="26" t="s">
        <v>586</v>
      </c>
      <c r="H148" s="26" t="s">
        <v>587</v>
      </c>
      <c r="I148" s="26" t="s">
        <v>588</v>
      </c>
      <c r="J148" s="26" t="s">
        <v>37</v>
      </c>
      <c r="K148" s="26" t="s">
        <v>38</v>
      </c>
      <c r="L148" s="26" t="s">
        <v>38</v>
      </c>
      <c r="M148" s="25">
        <f>N148+O148+P148+Q148+R148+S148+T148</f>
        <v>20.23</v>
      </c>
      <c r="N148" s="26"/>
      <c r="O148" s="26">
        <v>20.23</v>
      </c>
      <c r="P148" s="26"/>
      <c r="Q148" s="26"/>
      <c r="R148" s="26"/>
      <c r="S148" s="26"/>
      <c r="T148" s="39"/>
      <c r="U148" s="26" t="s">
        <v>39</v>
      </c>
      <c r="V148" s="26" t="s">
        <v>82</v>
      </c>
    </row>
    <row r="149" s="8" customFormat="1" ht="38.0" customHeight="1" x14ac:dyDescent="0.15" spans="1:22">
      <c r="A149" s="25">
        <v>140</v>
      </c>
      <c r="B149" s="26" t="s">
        <v>589</v>
      </c>
      <c r="C149" s="26"/>
      <c r="D149" s="26" t="s">
        <v>394</v>
      </c>
      <c r="E149" s="26" t="s">
        <v>396</v>
      </c>
      <c r="F149" s="26" t="s">
        <v>526</v>
      </c>
      <c r="G149" s="26" t="s">
        <v>590</v>
      </c>
      <c r="H149" s="26" t="s">
        <v>591</v>
      </c>
      <c r="I149" s="26" t="s">
        <v>592</v>
      </c>
      <c r="J149" s="26" t="s">
        <v>37</v>
      </c>
      <c r="K149" s="26" t="s">
        <v>38</v>
      </c>
      <c r="L149" s="26" t="s">
        <v>38</v>
      </c>
      <c r="M149" s="25">
        <f>N149+O149+P149+Q149+R149+S149+T149</f>
        <v>3.43</v>
      </c>
      <c r="N149" s="26"/>
      <c r="O149" s="26">
        <v>3.43</v>
      </c>
      <c r="P149" s="26"/>
      <c r="Q149" s="26"/>
      <c r="R149" s="26"/>
      <c r="S149" s="26"/>
      <c r="T149" s="39"/>
      <c r="U149" s="26" t="s">
        <v>39</v>
      </c>
      <c r="V149" s="26" t="s">
        <v>82</v>
      </c>
    </row>
    <row r="150" s="8" customFormat="1" ht="54.0" customHeight="1" x14ac:dyDescent="0.15" spans="1:22">
      <c r="A150" s="25">
        <v>141</v>
      </c>
      <c r="B150" s="26" t="s">
        <v>593</v>
      </c>
      <c r="C150" s="26"/>
      <c r="D150" s="26" t="s">
        <v>394</v>
      </c>
      <c r="E150" s="26" t="s">
        <v>396</v>
      </c>
      <c r="F150" s="26" t="s">
        <v>526</v>
      </c>
      <c r="G150" s="26" t="s">
        <v>594</v>
      </c>
      <c r="H150" s="26" t="s">
        <v>595</v>
      </c>
      <c r="I150" s="26" t="s">
        <v>596</v>
      </c>
      <c r="J150" s="26" t="s">
        <v>37</v>
      </c>
      <c r="K150" s="26" t="s">
        <v>38</v>
      </c>
      <c r="L150" s="26" t="s">
        <v>38</v>
      </c>
      <c r="M150" s="25">
        <f>N150+O150+P150+Q150+R150+S150+T150</f>
        <v>30</v>
      </c>
      <c r="N150" s="26"/>
      <c r="O150" s="36"/>
      <c r="P150" s="36"/>
      <c r="Q150" s="36"/>
      <c r="R150" s="36"/>
      <c r="S150" s="36">
        <v>30</v>
      </c>
      <c r="T150" s="26"/>
      <c r="U150" s="26" t="s">
        <v>39</v>
      </c>
      <c r="V150" s="26" t="s">
        <v>597</v>
      </c>
    </row>
    <row r="151" s="7" customFormat="1" ht="54.0" customHeight="1" x14ac:dyDescent="0.15" spans="1:22">
      <c r="A151" s="25">
        <v>142</v>
      </c>
      <c r="B151" s="26" t="s">
        <v>598</v>
      </c>
      <c r="C151" s="26"/>
      <c r="D151" s="26" t="s">
        <v>394</v>
      </c>
      <c r="E151" s="26" t="s">
        <v>396</v>
      </c>
      <c r="F151" s="26" t="s">
        <v>526</v>
      </c>
      <c r="G151" s="26" t="s">
        <v>450</v>
      </c>
      <c r="H151" s="26" t="s">
        <v>599</v>
      </c>
      <c r="I151" s="26" t="s">
        <v>600</v>
      </c>
      <c r="J151" s="26" t="s">
        <v>37</v>
      </c>
      <c r="K151" s="26" t="s">
        <v>38</v>
      </c>
      <c r="L151" s="26" t="s">
        <v>38</v>
      </c>
      <c r="M151" s="25">
        <f>N151+O151+P151+Q151+R151+S151+T151</f>
        <v>10</v>
      </c>
      <c r="N151" s="35"/>
      <c r="O151" s="26">
        <v>10</v>
      </c>
      <c r="P151" s="26"/>
      <c r="Q151" s="26"/>
      <c r="R151" s="26"/>
      <c r="S151" s="26"/>
      <c r="T151" s="26"/>
      <c r="U151" s="26" t="s">
        <v>39</v>
      </c>
      <c r="V151" s="35" t="s">
        <v>453</v>
      </c>
    </row>
    <row r="152" s="7" customFormat="1" ht="54.0" customHeight="1" x14ac:dyDescent="0.15" spans="1:22">
      <c r="A152" s="25">
        <v>143</v>
      </c>
      <c r="B152" s="26" t="s">
        <v>601</v>
      </c>
      <c r="C152" s="26"/>
      <c r="D152" s="26" t="s">
        <v>394</v>
      </c>
      <c r="E152" s="26" t="s">
        <v>396</v>
      </c>
      <c r="F152" s="26" t="s">
        <v>526</v>
      </c>
      <c r="G152" s="26" t="s">
        <v>602</v>
      </c>
      <c r="H152" s="26" t="s">
        <v>603</v>
      </c>
      <c r="I152" s="26" t="s">
        <v>604</v>
      </c>
      <c r="J152" s="26" t="s">
        <v>37</v>
      </c>
      <c r="K152" s="26" t="s">
        <v>38</v>
      </c>
      <c r="L152" s="26" t="s">
        <v>38</v>
      </c>
      <c r="M152" s="25">
        <f>N152+O152+P152+Q152+R152+S152+T152</f>
        <v>5</v>
      </c>
      <c r="N152" s="35"/>
      <c r="O152" s="26"/>
      <c r="P152" s="26"/>
      <c r="Q152" s="26"/>
      <c r="R152" s="26"/>
      <c r="S152" s="26">
        <v>5</v>
      </c>
      <c r="T152" s="26"/>
      <c r="U152" s="26" t="s">
        <v>39</v>
      </c>
      <c r="V152" s="26" t="s">
        <v>243</v>
      </c>
    </row>
    <row r="153" s="7" customFormat="1" ht="54.0" customHeight="1" x14ac:dyDescent="0.15" spans="1:22">
      <c r="A153" s="25">
        <v>144</v>
      </c>
      <c r="B153" s="26" t="s">
        <v>605</v>
      </c>
      <c r="C153" s="26"/>
      <c r="D153" s="26" t="s">
        <v>394</v>
      </c>
      <c r="E153" s="26" t="s">
        <v>396</v>
      </c>
      <c r="F153" s="26" t="s">
        <v>526</v>
      </c>
      <c r="G153" s="26" t="s">
        <v>521</v>
      </c>
      <c r="H153" s="26" t="s">
        <v>606</v>
      </c>
      <c r="I153" s="26" t="s">
        <v>607</v>
      </c>
      <c r="J153" s="26" t="s">
        <v>37</v>
      </c>
      <c r="K153" s="26" t="s">
        <v>38</v>
      </c>
      <c r="L153" s="26" t="s">
        <v>38</v>
      </c>
      <c r="M153" s="25">
        <f>N153+O153+P153+Q153+R153+S153+T153</f>
        <v>50</v>
      </c>
      <c r="N153" s="35"/>
      <c r="O153" s="26"/>
      <c r="P153" s="26"/>
      <c r="Q153" s="26"/>
      <c r="R153" s="26"/>
      <c r="S153" s="26">
        <v>50</v>
      </c>
      <c r="T153" s="26"/>
      <c r="U153" s="26" t="s">
        <v>39</v>
      </c>
      <c r="V153" s="26" t="s">
        <v>524</v>
      </c>
    </row>
    <row r="154" s="7" customFormat="1" ht="54.0" customHeight="1" x14ac:dyDescent="0.15" spans="1:22">
      <c r="A154" s="25">
        <v>145</v>
      </c>
      <c r="B154" s="26" t="s">
        <v>608</v>
      </c>
      <c r="C154" s="26"/>
      <c r="D154" s="26" t="s">
        <v>394</v>
      </c>
      <c r="E154" s="26" t="s">
        <v>396</v>
      </c>
      <c r="F154" s="26" t="s">
        <v>526</v>
      </c>
      <c r="G154" s="26" t="s">
        <v>609</v>
      </c>
      <c r="H154" s="26" t="s">
        <v>610</v>
      </c>
      <c r="I154" s="26" t="s">
        <v>611</v>
      </c>
      <c r="J154" s="26" t="s">
        <v>37</v>
      </c>
      <c r="K154" s="26" t="s">
        <v>38</v>
      </c>
      <c r="L154" s="26" t="s">
        <v>38</v>
      </c>
      <c r="M154" s="25">
        <f>N154+O154+P154+Q154+R154+S154+T154</f>
        <v>20</v>
      </c>
      <c r="N154" s="35"/>
      <c r="O154" s="26">
        <v>20</v>
      </c>
      <c r="P154" s="26"/>
      <c r="Q154" s="26"/>
      <c r="R154" s="26"/>
      <c r="S154" s="26"/>
      <c r="T154" s="26"/>
      <c r="U154" s="26" t="s">
        <v>39</v>
      </c>
      <c r="V154" s="35" t="s">
        <v>243</v>
      </c>
    </row>
    <row r="155" s="8" customFormat="1" ht="108.0" customHeight="1" x14ac:dyDescent="0.15" spans="1:22">
      <c r="A155" s="25">
        <v>146</v>
      </c>
      <c r="B155" s="26" t="s">
        <v>612</v>
      </c>
      <c r="C155" s="26"/>
      <c r="D155" s="26" t="s">
        <v>394</v>
      </c>
      <c r="E155" s="26" t="s">
        <v>396</v>
      </c>
      <c r="F155" s="26" t="s">
        <v>526</v>
      </c>
      <c r="G155" s="26" t="s">
        <v>613</v>
      </c>
      <c r="H155" s="26" t="s">
        <v>614</v>
      </c>
      <c r="I155" s="26" t="s">
        <v>615</v>
      </c>
      <c r="J155" s="26" t="s">
        <v>37</v>
      </c>
      <c r="K155" s="26" t="s">
        <v>38</v>
      </c>
      <c r="L155" s="26" t="s">
        <v>38</v>
      </c>
      <c r="M155" s="25">
        <f>N155+O155+P155+Q155+R155+S155+T155</f>
        <v>50</v>
      </c>
      <c r="N155" s="26"/>
      <c r="O155" s="36"/>
      <c r="P155" s="36"/>
      <c r="Q155" s="36"/>
      <c r="R155" s="36"/>
      <c r="S155" s="36">
        <v>50</v>
      </c>
      <c r="T155" s="39"/>
      <c r="U155" s="26" t="s">
        <v>39</v>
      </c>
      <c r="V155" s="26" t="s">
        <v>616</v>
      </c>
    </row>
    <row r="156" s="8" customFormat="1" ht="74.0" customHeight="1" x14ac:dyDescent="0.15" spans="1:22">
      <c r="A156" s="25">
        <v>147</v>
      </c>
      <c r="B156" s="26" t="s">
        <v>617</v>
      </c>
      <c r="C156" s="26"/>
      <c r="D156" s="26" t="s">
        <v>394</v>
      </c>
      <c r="E156" s="26" t="s">
        <v>396</v>
      </c>
      <c r="F156" s="26" t="s">
        <v>526</v>
      </c>
      <c r="G156" s="26" t="s">
        <v>618</v>
      </c>
      <c r="H156" s="26" t="s">
        <v>619</v>
      </c>
      <c r="I156" s="26" t="s">
        <v>620</v>
      </c>
      <c r="J156" s="26" t="s">
        <v>37</v>
      </c>
      <c r="K156" s="26" t="s">
        <v>38</v>
      </c>
      <c r="L156" s="26" t="s">
        <v>38</v>
      </c>
      <c r="M156" s="25">
        <f>N156+O156+P156+Q156+R156+S156+T156</f>
        <v>9</v>
      </c>
      <c r="N156" s="26"/>
      <c r="O156" s="36"/>
      <c r="P156" s="36"/>
      <c r="Q156" s="36"/>
      <c r="R156" s="36"/>
      <c r="S156" s="36">
        <v>9</v>
      </c>
      <c r="T156" s="39"/>
      <c r="U156" s="26" t="s">
        <v>39</v>
      </c>
      <c r="V156" s="26" t="s">
        <v>616</v>
      </c>
    </row>
    <row r="157" s="8" customFormat="1" ht="54.0" customHeight="1" x14ac:dyDescent="0.15" spans="1:22">
      <c r="A157" s="25">
        <v>148</v>
      </c>
      <c r="B157" s="26" t="s">
        <v>621</v>
      </c>
      <c r="C157" s="26"/>
      <c r="D157" s="26" t="s">
        <v>394</v>
      </c>
      <c r="E157" s="26" t="s">
        <v>396</v>
      </c>
      <c r="F157" s="26" t="s">
        <v>526</v>
      </c>
      <c r="G157" s="26" t="s">
        <v>622</v>
      </c>
      <c r="H157" s="26" t="s">
        <v>623</v>
      </c>
      <c r="I157" s="26" t="s">
        <v>624</v>
      </c>
      <c r="J157" s="26" t="s">
        <v>37</v>
      </c>
      <c r="K157" s="26" t="s">
        <v>38</v>
      </c>
      <c r="L157" s="26" t="s">
        <v>38</v>
      </c>
      <c r="M157" s="25">
        <f>N157+O157+P157+Q157+R157+S157+T157</f>
        <v>34</v>
      </c>
      <c r="N157" s="26"/>
      <c r="O157" s="36"/>
      <c r="P157" s="36">
        <v>34</v>
      </c>
      <c r="Q157" s="36"/>
      <c r="R157" s="36"/>
      <c r="S157" s="36"/>
      <c r="T157" s="26"/>
      <c r="U157" s="26" t="s">
        <v>39</v>
      </c>
      <c r="V157" s="26" t="s">
        <v>625</v>
      </c>
    </row>
    <row r="158" s="8" customFormat="1" ht="54.0" customHeight="1" x14ac:dyDescent="0.15" spans="1:22">
      <c r="A158" s="25">
        <v>149</v>
      </c>
      <c r="B158" s="26" t="s">
        <v>626</v>
      </c>
      <c r="C158" s="26"/>
      <c r="D158" s="26" t="s">
        <v>394</v>
      </c>
      <c r="E158" s="26" t="s">
        <v>396</v>
      </c>
      <c r="F158" s="26" t="s">
        <v>526</v>
      </c>
      <c r="G158" s="26" t="s">
        <v>627</v>
      </c>
      <c r="H158" s="26" t="s">
        <v>628</v>
      </c>
      <c r="I158" s="26" t="s">
        <v>629</v>
      </c>
      <c r="J158" s="26" t="s">
        <v>37</v>
      </c>
      <c r="K158" s="26" t="s">
        <v>38</v>
      </c>
      <c r="L158" s="26" t="s">
        <v>38</v>
      </c>
      <c r="M158" s="25">
        <f>N158+O158+P158+Q158+R158+S158+T158</f>
        <v>20</v>
      </c>
      <c r="N158" s="26"/>
      <c r="O158" s="36"/>
      <c r="P158" s="36">
        <v>20</v>
      </c>
      <c r="Q158" s="36"/>
      <c r="R158" s="36"/>
      <c r="S158" s="36"/>
      <c r="T158" s="26"/>
      <c r="U158" s="26" t="s">
        <v>39</v>
      </c>
      <c r="V158" s="26" t="s">
        <v>299</v>
      </c>
    </row>
    <row r="159" s="8" customFormat="1" ht="54.0" customHeight="1" x14ac:dyDescent="0.15" spans="1:22">
      <c r="A159" s="25">
        <v>150</v>
      </c>
      <c r="B159" s="26" t="s">
        <v>630</v>
      </c>
      <c r="C159" s="26"/>
      <c r="D159" s="26" t="s">
        <v>394</v>
      </c>
      <c r="E159" s="26" t="s">
        <v>396</v>
      </c>
      <c r="F159" s="26" t="s">
        <v>526</v>
      </c>
      <c r="G159" s="26" t="s">
        <v>631</v>
      </c>
      <c r="H159" s="26" t="s">
        <v>632</v>
      </c>
      <c r="I159" s="26" t="s">
        <v>633</v>
      </c>
      <c r="J159" s="26" t="s">
        <v>37</v>
      </c>
      <c r="K159" s="26" t="s">
        <v>38</v>
      </c>
      <c r="L159" s="26" t="s">
        <v>38</v>
      </c>
      <c r="M159" s="25">
        <f>N159+O159+P159+Q159+R159+S159+T159</f>
        <v>50</v>
      </c>
      <c r="N159" s="26"/>
      <c r="O159" s="36"/>
      <c r="P159" s="36">
        <v>50</v>
      </c>
      <c r="Q159" s="36"/>
      <c r="R159" s="36"/>
      <c r="S159" s="36"/>
      <c r="T159" s="26"/>
      <c r="U159" s="26" t="s">
        <v>39</v>
      </c>
      <c r="V159" s="26" t="s">
        <v>597</v>
      </c>
    </row>
    <row r="160" s="7" customFormat="1" ht="54.0" customHeight="1" x14ac:dyDescent="0.15" spans="1:22">
      <c r="A160" s="25">
        <v>151</v>
      </c>
      <c r="B160" s="26" t="s">
        <v>634</v>
      </c>
      <c r="C160" s="26"/>
      <c r="D160" s="26" t="s">
        <v>394</v>
      </c>
      <c r="E160" s="26" t="s">
        <v>396</v>
      </c>
      <c r="F160" s="26" t="s">
        <v>526</v>
      </c>
      <c r="G160" s="26" t="s">
        <v>635</v>
      </c>
      <c r="H160" s="26" t="s">
        <v>636</v>
      </c>
      <c r="I160" s="26" t="s">
        <v>637</v>
      </c>
      <c r="J160" s="26" t="s">
        <v>37</v>
      </c>
      <c r="K160" s="26" t="s">
        <v>38</v>
      </c>
      <c r="L160" s="26" t="s">
        <v>38</v>
      </c>
      <c r="M160" s="25">
        <f>N160+O160+P160+Q160+R160+S160+T160</f>
        <v>34</v>
      </c>
      <c r="N160" s="35"/>
      <c r="O160" s="26">
        <v>34</v>
      </c>
      <c r="P160" s="26"/>
      <c r="Q160" s="26"/>
      <c r="R160" s="26"/>
      <c r="S160" s="26"/>
      <c r="T160" s="26"/>
      <c r="U160" s="26" t="s">
        <v>39</v>
      </c>
      <c r="V160" s="26" t="s">
        <v>638</v>
      </c>
    </row>
    <row r="161" s="7" customFormat="1" ht="54.0" customHeight="1" x14ac:dyDescent="0.15" spans="1:22">
      <c r="A161" s="25">
        <v>152</v>
      </c>
      <c r="B161" s="26" t="s">
        <v>639</v>
      </c>
      <c r="C161" s="26"/>
      <c r="D161" s="26" t="s">
        <v>394</v>
      </c>
      <c r="E161" s="26" t="s">
        <v>396</v>
      </c>
      <c r="F161" s="26" t="s">
        <v>526</v>
      </c>
      <c r="G161" s="26" t="s">
        <v>640</v>
      </c>
      <c r="H161" s="26" t="s">
        <v>641</v>
      </c>
      <c r="I161" s="26" t="s">
        <v>642</v>
      </c>
      <c r="J161" s="26" t="s">
        <v>37</v>
      </c>
      <c r="K161" s="26" t="s">
        <v>38</v>
      </c>
      <c r="L161" s="26" t="s">
        <v>38</v>
      </c>
      <c r="M161" s="25">
        <f>N161+O161+P161+Q161+R161+S161+T161</f>
        <v>60</v>
      </c>
      <c r="N161" s="35"/>
      <c r="O161" s="36"/>
      <c r="P161" s="36"/>
      <c r="Q161" s="36"/>
      <c r="R161" s="36"/>
      <c r="S161" s="36">
        <v>60</v>
      </c>
      <c r="T161" s="26"/>
      <c r="U161" s="26" t="s">
        <v>39</v>
      </c>
      <c r="V161" s="26" t="s">
        <v>299</v>
      </c>
    </row>
    <row r="162" s="10" customFormat="1" ht="54.0" customHeight="1" x14ac:dyDescent="0.15" spans="1:22">
      <c r="A162" s="25">
        <v>153</v>
      </c>
      <c r="B162" s="26" t="s">
        <v>643</v>
      </c>
      <c r="C162" s="26"/>
      <c r="D162" s="26" t="s">
        <v>394</v>
      </c>
      <c r="E162" s="26" t="s">
        <v>396</v>
      </c>
      <c r="F162" s="26" t="s">
        <v>397</v>
      </c>
      <c r="G162" s="26" t="s">
        <v>644</v>
      </c>
      <c r="H162" s="26" t="s">
        <v>645</v>
      </c>
      <c r="I162" s="26" t="s">
        <v>646</v>
      </c>
      <c r="J162" s="26" t="s">
        <v>37</v>
      </c>
      <c r="K162" s="26" t="s">
        <v>38</v>
      </c>
      <c r="L162" s="26" t="s">
        <v>38</v>
      </c>
      <c r="M162" s="25">
        <f>N162+O162+P162+Q162+R162+S162+T162</f>
        <v>10</v>
      </c>
      <c r="N162" s="35"/>
      <c r="O162" s="26">
        <v>10</v>
      </c>
      <c r="P162" s="26"/>
      <c r="Q162" s="26"/>
      <c r="R162" s="26"/>
      <c r="S162" s="26"/>
      <c r="T162" s="26"/>
      <c r="U162" s="26" t="s">
        <v>39</v>
      </c>
      <c r="V162" s="26" t="s">
        <v>279</v>
      </c>
    </row>
    <row r="163" s="8" customFormat="1" ht="38.0" customHeight="1" x14ac:dyDescent="0.15" spans="1:22">
      <c r="A163" s="25">
        <v>154</v>
      </c>
      <c r="B163" s="26" t="s">
        <v>647</v>
      </c>
      <c r="C163" s="26"/>
      <c r="D163" s="26" t="s">
        <v>394</v>
      </c>
      <c r="E163" s="26" t="s">
        <v>396</v>
      </c>
      <c r="F163" s="26" t="s">
        <v>526</v>
      </c>
      <c r="G163" s="26" t="s">
        <v>648</v>
      </c>
      <c r="H163" s="26" t="s">
        <v>649</v>
      </c>
      <c r="I163" s="26" t="s">
        <v>650</v>
      </c>
      <c r="J163" s="26" t="s">
        <v>37</v>
      </c>
      <c r="K163" s="26" t="s">
        <v>38</v>
      </c>
      <c r="L163" s="26" t="s">
        <v>38</v>
      </c>
      <c r="M163" s="25">
        <f>N163+O163+P163+Q163+R163+S163+T163</f>
        <v>20</v>
      </c>
      <c r="N163" s="26"/>
      <c r="O163" s="36"/>
      <c r="P163" s="36">
        <v>20</v>
      </c>
      <c r="Q163" s="36"/>
      <c r="R163" s="36"/>
      <c r="S163" s="36"/>
      <c r="T163" s="26"/>
      <c r="U163" s="26" t="s">
        <v>39</v>
      </c>
      <c r="V163" s="26" t="s">
        <v>62</v>
      </c>
    </row>
    <row r="164" s="8" customFormat="1" ht="54.0" customHeight="1" x14ac:dyDescent="0.15" spans="1:22">
      <c r="A164" s="25">
        <v>155</v>
      </c>
      <c r="B164" s="26" t="s">
        <v>651</v>
      </c>
      <c r="C164" s="26"/>
      <c r="D164" s="26" t="s">
        <v>394</v>
      </c>
      <c r="E164" s="26" t="s">
        <v>396</v>
      </c>
      <c r="F164" s="26" t="s">
        <v>526</v>
      </c>
      <c r="G164" s="26" t="s">
        <v>89</v>
      </c>
      <c r="H164" s="26" t="s">
        <v>652</v>
      </c>
      <c r="I164" s="26" t="s">
        <v>653</v>
      </c>
      <c r="J164" s="26" t="s">
        <v>37</v>
      </c>
      <c r="K164" s="26" t="s">
        <v>38</v>
      </c>
      <c r="L164" s="26" t="s">
        <v>38</v>
      </c>
      <c r="M164" s="25">
        <f>N164+O164+P164+Q164+R164+S164+T164</f>
        <v>50</v>
      </c>
      <c r="N164" s="26"/>
      <c r="O164" s="36"/>
      <c r="P164" s="36"/>
      <c r="Q164" s="36"/>
      <c r="R164" s="36"/>
      <c r="S164" s="36">
        <v>50</v>
      </c>
      <c r="T164" s="26"/>
      <c r="U164" s="26" t="s">
        <v>39</v>
      </c>
      <c r="V164" s="26" t="s">
        <v>92</v>
      </c>
    </row>
    <row r="165" s="8" customFormat="1" ht="54.0" customHeight="1" x14ac:dyDescent="0.15" spans="1:22">
      <c r="A165" s="25">
        <v>156</v>
      </c>
      <c r="B165" s="26" t="s">
        <v>654</v>
      </c>
      <c r="C165" s="26"/>
      <c r="D165" s="26" t="s">
        <v>394</v>
      </c>
      <c r="E165" s="26" t="s">
        <v>396</v>
      </c>
      <c r="F165" s="26" t="s">
        <v>526</v>
      </c>
      <c r="G165" s="26" t="s">
        <v>655</v>
      </c>
      <c r="H165" s="26" t="s">
        <v>656</v>
      </c>
      <c r="I165" s="26" t="s">
        <v>657</v>
      </c>
      <c r="J165" s="26" t="s">
        <v>37</v>
      </c>
      <c r="K165" s="26" t="s">
        <v>38</v>
      </c>
      <c r="L165" s="26" t="s">
        <v>38</v>
      </c>
      <c r="M165" s="25">
        <f>N165+O165+P165+Q165+R165+S165+T165</f>
        <v>50</v>
      </c>
      <c r="N165" s="26"/>
      <c r="O165" s="36"/>
      <c r="P165" s="36"/>
      <c r="Q165" s="36"/>
      <c r="R165" s="36"/>
      <c r="S165" s="36">
        <v>50</v>
      </c>
      <c r="T165" s="26"/>
      <c r="U165" s="26" t="s">
        <v>39</v>
      </c>
      <c r="V165" s="26" t="s">
        <v>72</v>
      </c>
    </row>
    <row r="166" s="8" customFormat="1" ht="75.0" customHeight="1" x14ac:dyDescent="0.15" spans="1:22">
      <c r="A166" s="25">
        <v>157</v>
      </c>
      <c r="B166" s="26" t="s">
        <v>658</v>
      </c>
      <c r="C166" s="26"/>
      <c r="D166" s="26" t="s">
        <v>394</v>
      </c>
      <c r="E166" s="26" t="s">
        <v>396</v>
      </c>
      <c r="F166" s="26" t="s">
        <v>526</v>
      </c>
      <c r="G166" s="26" t="s">
        <v>659</v>
      </c>
      <c r="H166" s="26" t="s">
        <v>660</v>
      </c>
      <c r="I166" s="26" t="s">
        <v>661</v>
      </c>
      <c r="J166" s="26" t="s">
        <v>37</v>
      </c>
      <c r="K166" s="26" t="s">
        <v>38</v>
      </c>
      <c r="L166" s="26" t="s">
        <v>38</v>
      </c>
      <c r="M166" s="25">
        <f>N166+O166+P166+Q166+R166+S166+T166</f>
        <v>24</v>
      </c>
      <c r="N166" s="26"/>
      <c r="O166" s="36"/>
      <c r="P166" s="36"/>
      <c r="Q166" s="36"/>
      <c r="R166" s="36"/>
      <c r="S166" s="36">
        <v>24</v>
      </c>
      <c r="T166" s="26"/>
      <c r="U166" s="26" t="s">
        <v>39</v>
      </c>
      <c r="V166" s="26" t="s">
        <v>209</v>
      </c>
    </row>
    <row r="167" s="12" customFormat="1" ht="54.0" customHeight="1" x14ac:dyDescent="0.15" spans="1:22">
      <c r="A167" s="25">
        <v>158</v>
      </c>
      <c r="B167" s="26" t="s">
        <v>662</v>
      </c>
      <c r="C167" s="26"/>
      <c r="D167" s="26" t="s">
        <v>394</v>
      </c>
      <c r="E167" s="26" t="s">
        <v>396</v>
      </c>
      <c r="F167" s="26" t="s">
        <v>526</v>
      </c>
      <c r="G167" s="26" t="s">
        <v>663</v>
      </c>
      <c r="H167" s="26" t="s">
        <v>664</v>
      </c>
      <c r="I167" s="26" t="s">
        <v>665</v>
      </c>
      <c r="J167" s="26" t="s">
        <v>37</v>
      </c>
      <c r="K167" s="26" t="s">
        <v>38</v>
      </c>
      <c r="L167" s="26" t="s">
        <v>38</v>
      </c>
      <c r="M167" s="25">
        <f>N167+O167+P167+Q167+R167+S167+T167</f>
        <v>35</v>
      </c>
      <c r="N167" s="26"/>
      <c r="O167" s="36"/>
      <c r="P167" s="36"/>
      <c r="Q167" s="36"/>
      <c r="R167" s="36"/>
      <c r="S167" s="36">
        <v>35</v>
      </c>
      <c r="T167" s="26"/>
      <c r="U167" s="26" t="s">
        <v>39</v>
      </c>
      <c r="V167" s="26" t="s">
        <v>92</v>
      </c>
    </row>
    <row r="168" s="8" customFormat="1" ht="54.0" customHeight="1" x14ac:dyDescent="0.15" spans="1:22">
      <c r="A168" s="25">
        <v>159</v>
      </c>
      <c r="B168" s="26" t="s">
        <v>666</v>
      </c>
      <c r="C168" s="26"/>
      <c r="D168" s="26" t="s">
        <v>394</v>
      </c>
      <c r="E168" s="26" t="s">
        <v>396</v>
      </c>
      <c r="F168" s="26" t="s">
        <v>526</v>
      </c>
      <c r="G168" s="26" t="s">
        <v>530</v>
      </c>
      <c r="H168" s="26" t="s">
        <v>667</v>
      </c>
      <c r="I168" s="26" t="s">
        <v>668</v>
      </c>
      <c r="J168" s="26" t="s">
        <v>37</v>
      </c>
      <c r="K168" s="26" t="s">
        <v>38</v>
      </c>
      <c r="L168" s="26" t="s">
        <v>38</v>
      </c>
      <c r="M168" s="25">
        <f>N168+O168+P168+Q168+R168+S168+T168</f>
        <v>25</v>
      </c>
      <c r="N168" s="26"/>
      <c r="O168" s="36"/>
      <c r="P168" s="36"/>
      <c r="Q168" s="36"/>
      <c r="R168" s="36"/>
      <c r="S168" s="36">
        <v>25</v>
      </c>
      <c r="T168" s="26"/>
      <c r="U168" s="26" t="s">
        <v>39</v>
      </c>
      <c r="V168" s="26" t="s">
        <v>192</v>
      </c>
    </row>
    <row r="169" s="8" customFormat="1" ht="54.0" customHeight="1" x14ac:dyDescent="0.15" spans="1:22">
      <c r="A169" s="25">
        <v>160</v>
      </c>
      <c r="B169" s="26" t="s">
        <v>669</v>
      </c>
      <c r="C169" s="26"/>
      <c r="D169" s="26" t="s">
        <v>394</v>
      </c>
      <c r="E169" s="26" t="s">
        <v>396</v>
      </c>
      <c r="F169" s="26" t="s">
        <v>526</v>
      </c>
      <c r="G169" s="26" t="s">
        <v>670</v>
      </c>
      <c r="H169" s="26" t="s">
        <v>671</v>
      </c>
      <c r="I169" s="26" t="s">
        <v>672</v>
      </c>
      <c r="J169" s="26" t="s">
        <v>37</v>
      </c>
      <c r="K169" s="26" t="s">
        <v>38</v>
      </c>
      <c r="L169" s="26" t="s">
        <v>38</v>
      </c>
      <c r="M169" s="25">
        <f>N169+O169+P169+Q169+R169+S169+T169</f>
        <v>3.7</v>
      </c>
      <c r="N169" s="26"/>
      <c r="O169" s="36"/>
      <c r="P169" s="36"/>
      <c r="Q169" s="36"/>
      <c r="R169" s="36"/>
      <c r="S169" s="36">
        <v>3.7</v>
      </c>
      <c r="T169" s="26"/>
      <c r="U169" s="26" t="s">
        <v>39</v>
      </c>
      <c r="V169" s="26" t="s">
        <v>182</v>
      </c>
    </row>
    <row r="170" s="8" customFormat="1" ht="54.0" customHeight="1" x14ac:dyDescent="0.15" spans="1:22">
      <c r="A170" s="25">
        <v>161</v>
      </c>
      <c r="B170" s="26" t="s">
        <v>673</v>
      </c>
      <c r="C170" s="26"/>
      <c r="D170" s="26" t="s">
        <v>394</v>
      </c>
      <c r="E170" s="26" t="s">
        <v>396</v>
      </c>
      <c r="F170" s="26" t="s">
        <v>526</v>
      </c>
      <c r="G170" s="26" t="s">
        <v>674</v>
      </c>
      <c r="H170" s="26" t="s">
        <v>675</v>
      </c>
      <c r="I170" s="26" t="s">
        <v>676</v>
      </c>
      <c r="J170" s="26" t="s">
        <v>37</v>
      </c>
      <c r="K170" s="26" t="s">
        <v>38</v>
      </c>
      <c r="L170" s="26" t="s">
        <v>38</v>
      </c>
      <c r="M170" s="25">
        <f>N170+O170+P170+Q170+R170+S170+T170</f>
        <v>16</v>
      </c>
      <c r="N170" s="26"/>
      <c r="O170" s="36"/>
      <c r="P170" s="36"/>
      <c r="Q170" s="36"/>
      <c r="R170" s="36"/>
      <c r="S170" s="36">
        <v>16</v>
      </c>
      <c r="T170" s="26"/>
      <c r="U170" s="26" t="s">
        <v>39</v>
      </c>
      <c r="V170" s="26" t="s">
        <v>279</v>
      </c>
    </row>
    <row r="171" s="7" customFormat="1" ht="91.0" customHeight="1" x14ac:dyDescent="0.15" spans="1:22">
      <c r="A171" s="25">
        <v>162</v>
      </c>
      <c r="B171" s="26" t="s">
        <v>677</v>
      </c>
      <c r="C171" s="26"/>
      <c r="D171" s="26" t="s">
        <v>394</v>
      </c>
      <c r="E171" s="26" t="s">
        <v>678</v>
      </c>
      <c r="F171" s="26" t="s">
        <v>679</v>
      </c>
      <c r="G171" s="26" t="s">
        <v>680</v>
      </c>
      <c r="H171" s="26" t="s">
        <v>681</v>
      </c>
      <c r="I171" s="26" t="s">
        <v>682</v>
      </c>
      <c r="J171" s="26" t="s">
        <v>37</v>
      </c>
      <c r="K171" s="26" t="s">
        <v>38</v>
      </c>
      <c r="L171" s="26" t="s">
        <v>38</v>
      </c>
      <c r="M171" s="25">
        <f>N171+O171+P171+Q171+R171+S171+T171</f>
        <v>200</v>
      </c>
      <c r="N171" s="35"/>
      <c r="O171" s="26"/>
      <c r="P171" s="26"/>
      <c r="Q171" s="26"/>
      <c r="R171" s="26"/>
      <c r="S171" s="26">
        <v>200</v>
      </c>
      <c r="T171" s="26"/>
      <c r="U171" s="26" t="s">
        <v>39</v>
      </c>
      <c r="V171" s="26" t="s">
        <v>243</v>
      </c>
    </row>
    <row r="172" s="8" customFormat="1" ht="90.0" customHeight="1" x14ac:dyDescent="0.15" spans="1:22">
      <c r="A172" s="25">
        <v>163</v>
      </c>
      <c r="B172" s="26" t="s">
        <v>683</v>
      </c>
      <c r="C172" s="26"/>
      <c r="D172" s="26" t="s">
        <v>394</v>
      </c>
      <c r="E172" s="26" t="s">
        <v>678</v>
      </c>
      <c r="F172" s="26" t="s">
        <v>679</v>
      </c>
      <c r="G172" s="26" t="s">
        <v>155</v>
      </c>
      <c r="H172" s="26" t="s">
        <v>684</v>
      </c>
      <c r="I172" s="26" t="s">
        <v>685</v>
      </c>
      <c r="J172" s="26" t="s">
        <v>37</v>
      </c>
      <c r="K172" s="26" t="s">
        <v>38</v>
      </c>
      <c r="L172" s="26" t="s">
        <v>38</v>
      </c>
      <c r="M172" s="25">
        <f>N172+O172+P172+Q172+R172+S172+T172</f>
        <v>200</v>
      </c>
      <c r="N172" s="26"/>
      <c r="O172" s="36"/>
      <c r="P172" s="36"/>
      <c r="Q172" s="36"/>
      <c r="R172" s="36"/>
      <c r="S172" s="36">
        <v>200</v>
      </c>
      <c r="T172" s="26"/>
      <c r="U172" s="26" t="s">
        <v>39</v>
      </c>
      <c r="V172" s="26" t="s">
        <v>158</v>
      </c>
    </row>
    <row r="173" s="8" customFormat="1" ht="180.0" customHeight="1" x14ac:dyDescent="0.15" spans="1:22">
      <c r="A173" s="25">
        <v>164</v>
      </c>
      <c r="B173" s="26" t="s">
        <v>686</v>
      </c>
      <c r="C173" s="26"/>
      <c r="D173" s="26" t="s">
        <v>394</v>
      </c>
      <c r="E173" s="26" t="s">
        <v>678</v>
      </c>
      <c r="F173" s="26" t="s">
        <v>679</v>
      </c>
      <c r="G173" s="26" t="s">
        <v>542</v>
      </c>
      <c r="H173" s="29" t="s">
        <v>543</v>
      </c>
      <c r="I173" s="26" t="s">
        <v>687</v>
      </c>
      <c r="J173" s="26" t="s">
        <v>37</v>
      </c>
      <c r="K173" s="26" t="s">
        <v>38</v>
      </c>
      <c r="L173" s="26" t="s">
        <v>38</v>
      </c>
      <c r="M173" s="25">
        <f>N173+O173+P173+Q173+R173+S173+T173</f>
        <v>15</v>
      </c>
      <c r="N173" s="26"/>
      <c r="O173" s="26">
        <v>15</v>
      </c>
      <c r="P173" s="26"/>
      <c r="Q173" s="26"/>
      <c r="R173" s="26"/>
      <c r="S173" s="26"/>
      <c r="T173" s="39"/>
      <c r="U173" s="26" t="s">
        <v>39</v>
      </c>
      <c r="V173" s="26" t="s">
        <v>98</v>
      </c>
    </row>
    <row r="174" s="8" customFormat="1" ht="54.0" customHeight="1" x14ac:dyDescent="0.15" spans="1:22">
      <c r="A174" s="25">
        <v>165</v>
      </c>
      <c r="B174" s="26" t="s">
        <v>688</v>
      </c>
      <c r="C174" s="26"/>
      <c r="D174" s="26" t="s">
        <v>394</v>
      </c>
      <c r="E174" s="26" t="s">
        <v>396</v>
      </c>
      <c r="F174" s="26" t="s">
        <v>105</v>
      </c>
      <c r="G174" s="26" t="s">
        <v>34</v>
      </c>
      <c r="H174" s="26" t="s">
        <v>689</v>
      </c>
      <c r="I174" s="26" t="s">
        <v>690</v>
      </c>
      <c r="J174" s="26" t="s">
        <v>37</v>
      </c>
      <c r="K174" s="26" t="s">
        <v>38</v>
      </c>
      <c r="L174" s="26" t="s">
        <v>38</v>
      </c>
      <c r="M174" s="25">
        <f>N174+O174+P174+Q174+R174+S174+T174</f>
        <v>68</v>
      </c>
      <c r="N174" s="26"/>
      <c r="O174" s="26"/>
      <c r="P174" s="26"/>
      <c r="Q174" s="26"/>
      <c r="R174" s="26"/>
      <c r="S174" s="26">
        <v>68</v>
      </c>
      <c r="T174" s="39"/>
      <c r="U174" s="26" t="s">
        <v>39</v>
      </c>
      <c r="V174" s="26" t="s">
        <v>378</v>
      </c>
    </row>
    <row r="175" s="8" customFormat="1" ht="172.0" customHeight="1" x14ac:dyDescent="0.15" spans="1:22">
      <c r="A175" s="25">
        <v>166</v>
      </c>
      <c r="B175" s="26" t="s">
        <v>691</v>
      </c>
      <c r="C175" s="26"/>
      <c r="D175" s="26" t="s">
        <v>394</v>
      </c>
      <c r="E175" s="26" t="s">
        <v>678</v>
      </c>
      <c r="F175" s="26" t="s">
        <v>692</v>
      </c>
      <c r="G175" s="26" t="s">
        <v>34</v>
      </c>
      <c r="H175" s="26" t="s">
        <v>693</v>
      </c>
      <c r="I175" s="26" t="s">
        <v>694</v>
      </c>
      <c r="J175" s="26" t="s">
        <v>37</v>
      </c>
      <c r="K175" s="26" t="s">
        <v>38</v>
      </c>
      <c r="L175" s="26" t="s">
        <v>38</v>
      </c>
      <c r="M175" s="25">
        <f>N175+O175+P175+Q175+R175+S175+T175</f>
        <v>120</v>
      </c>
      <c r="N175" s="26"/>
      <c r="O175" s="26">
        <v>120</v>
      </c>
      <c r="P175" s="26"/>
      <c r="Q175" s="26"/>
      <c r="R175" s="26"/>
      <c r="S175" s="26"/>
      <c r="T175" s="39"/>
      <c r="U175" s="26" t="s">
        <v>39</v>
      </c>
      <c r="V175" s="26" t="s">
        <v>40</v>
      </c>
    </row>
    <row r="176" s="13" customFormat="1" ht="30.0" customHeight="1" x14ac:dyDescent="0.15" spans="1:22">
      <c r="A176" s="40"/>
      <c r="B176" s="40" t="s">
        <v>695</v>
      </c>
      <c r="C176" s="40"/>
      <c r="D176" s="40"/>
      <c r="E176" s="40"/>
      <c r="F176" s="40"/>
      <c r="G176" s="40"/>
      <c r="H176" s="40"/>
      <c r="I176" s="40"/>
      <c r="J176" s="40"/>
      <c r="K176" s="40"/>
      <c r="L176" s="40"/>
      <c r="M176" s="25">
        <f>N176+O176+P176+Q176+R176+S176+T176</f>
        <v>0</v>
      </c>
      <c r="N176" s="40"/>
      <c r="O176" s="40"/>
      <c r="P176" s="40"/>
      <c r="Q176" s="40"/>
      <c r="R176" s="40"/>
      <c r="S176" s="40"/>
      <c r="T176" s="44"/>
      <c r="U176" s="40"/>
      <c r="V176" s="40"/>
    </row>
    <row r="177" s="8" customFormat="1" ht="75.0" customHeight="1" x14ac:dyDescent="0.15" spans="1:22">
      <c r="A177" s="25">
        <v>167</v>
      </c>
      <c r="B177" s="26" t="s">
        <v>696</v>
      </c>
      <c r="C177" s="26"/>
      <c r="D177" s="26" t="s">
        <v>695</v>
      </c>
      <c r="E177" s="26" t="s">
        <v>697</v>
      </c>
      <c r="F177" s="26" t="s">
        <v>698</v>
      </c>
      <c r="G177" s="26" t="s">
        <v>34</v>
      </c>
      <c r="H177" s="26" t="s">
        <v>699</v>
      </c>
      <c r="I177" s="26"/>
      <c r="J177" s="26" t="s">
        <v>37</v>
      </c>
      <c r="K177" s="26" t="s">
        <v>38</v>
      </c>
      <c r="L177" s="26" t="s">
        <v>38</v>
      </c>
      <c r="M177" s="25">
        <f>N177+O177+P177+Q177+R177+S177+T177</f>
        <v>4600</v>
      </c>
      <c r="N177" s="26"/>
      <c r="O177" s="36">
        <v>4600</v>
      </c>
      <c r="P177" s="36"/>
      <c r="Q177" s="36"/>
      <c r="R177" s="36"/>
      <c r="S177" s="36"/>
      <c r="T177" s="26"/>
      <c r="U177" s="26" t="s">
        <v>39</v>
      </c>
      <c r="V177" s="26" t="s">
        <v>700</v>
      </c>
    </row>
    <row r="178" s="13" customFormat="1" ht="30.0" customHeight="1" x14ac:dyDescent="0.15" spans="1:22">
      <c r="A178" s="40"/>
      <c r="B178" s="40" t="s">
        <v>701</v>
      </c>
      <c r="C178" s="40"/>
      <c r="D178" s="40"/>
      <c r="E178" s="40"/>
      <c r="F178" s="40"/>
      <c r="G178" s="40"/>
      <c r="H178" s="40"/>
      <c r="I178" s="40"/>
      <c r="J178" s="40"/>
      <c r="K178" s="40"/>
      <c r="L178" s="40"/>
      <c r="M178" s="25">
        <f>N178+O178+P178+Q178+R178+S178+T178</f>
        <v>0</v>
      </c>
      <c r="N178" s="40"/>
      <c r="O178" s="40"/>
      <c r="P178" s="40"/>
      <c r="Q178" s="40"/>
      <c r="R178" s="40"/>
      <c r="S178" s="40"/>
      <c r="T178" s="44"/>
      <c r="U178" s="40"/>
      <c r="V178" s="40"/>
    </row>
    <row r="179" s="7" customFormat="1" ht="50.0" customHeight="1" x14ac:dyDescent="0.15" spans="1:22">
      <c r="A179" s="25">
        <v>168</v>
      </c>
      <c r="B179" s="26" t="s">
        <v>702</v>
      </c>
      <c r="C179" s="26"/>
      <c r="D179" s="26" t="s">
        <v>701</v>
      </c>
      <c r="E179" s="26" t="s">
        <v>703</v>
      </c>
      <c r="F179" s="26" t="s">
        <v>704</v>
      </c>
      <c r="G179" s="26" t="s">
        <v>34</v>
      </c>
      <c r="H179" s="26" t="s">
        <v>705</v>
      </c>
      <c r="I179" s="26"/>
      <c r="J179" s="26" t="s">
        <v>37</v>
      </c>
      <c r="K179" s="26" t="s">
        <v>38</v>
      </c>
      <c r="L179" s="26" t="s">
        <v>38</v>
      </c>
      <c r="M179" s="25">
        <f>N179+O179+P179+Q179+R179+S179+T179</f>
        <v>1100</v>
      </c>
      <c r="N179" s="35"/>
      <c r="O179" s="26">
        <v>1100</v>
      </c>
      <c r="P179" s="26"/>
      <c r="Q179" s="26"/>
      <c r="R179" s="26"/>
      <c r="S179" s="26"/>
      <c r="T179" s="26"/>
      <c r="U179" s="26" t="s">
        <v>39</v>
      </c>
      <c r="V179" s="26" t="s">
        <v>103</v>
      </c>
    </row>
    <row r="180" s="7" customFormat="1" ht="45.0" customHeight="1" x14ac:dyDescent="0.15" spans="1:22">
      <c r="A180" s="25">
        <v>169</v>
      </c>
      <c r="B180" s="26" t="s">
        <v>706</v>
      </c>
      <c r="C180" s="26"/>
      <c r="D180" s="26" t="s">
        <v>701</v>
      </c>
      <c r="E180" s="26" t="s">
        <v>703</v>
      </c>
      <c r="F180" s="26" t="s">
        <v>707</v>
      </c>
      <c r="G180" s="26" t="s">
        <v>34</v>
      </c>
      <c r="H180" s="26" t="s">
        <v>708</v>
      </c>
      <c r="I180" s="26"/>
      <c r="J180" s="26" t="s">
        <v>37</v>
      </c>
      <c r="K180" s="26" t="s">
        <v>38</v>
      </c>
      <c r="L180" s="26" t="s">
        <v>38</v>
      </c>
      <c r="M180" s="25">
        <f>N180+O180+P180+Q180+R180+S180+T180</f>
        <v>300</v>
      </c>
      <c r="N180" s="35"/>
      <c r="O180" s="26"/>
      <c r="P180" s="26"/>
      <c r="Q180" s="26"/>
      <c r="R180" s="36">
        <v>300</v>
      </c>
      <c r="S180" s="26"/>
      <c r="T180" s="39"/>
      <c r="U180" s="26" t="s">
        <v>37</v>
      </c>
      <c r="V180" s="26" t="s">
        <v>709</v>
      </c>
    </row>
    <row r="181" s="7" customFormat="1" ht="45.0" customHeight="1" x14ac:dyDescent="0.15" spans="1:22">
      <c r="A181" s="25">
        <v>170</v>
      </c>
      <c r="B181" s="26" t="s">
        <v>710</v>
      </c>
      <c r="C181" s="26"/>
      <c r="D181" s="26" t="s">
        <v>701</v>
      </c>
      <c r="E181" s="26" t="s">
        <v>703</v>
      </c>
      <c r="F181" s="26" t="s">
        <v>707</v>
      </c>
      <c r="G181" s="26" t="s">
        <v>34</v>
      </c>
      <c r="H181" s="26" t="s">
        <v>711</v>
      </c>
      <c r="I181" s="26"/>
      <c r="J181" s="26" t="s">
        <v>37</v>
      </c>
      <c r="K181" s="26" t="s">
        <v>38</v>
      </c>
      <c r="L181" s="26" t="s">
        <v>38</v>
      </c>
      <c r="M181" s="25">
        <f>N181+O181+P181+Q181+R181+S181+T181</f>
        <v>45</v>
      </c>
      <c r="N181" s="35"/>
      <c r="O181" s="26"/>
      <c r="P181" s="26"/>
      <c r="Q181" s="26"/>
      <c r="R181" s="36">
        <v>45</v>
      </c>
      <c r="S181" s="26"/>
      <c r="T181" s="39"/>
      <c r="U181" s="26" t="s">
        <v>37</v>
      </c>
      <c r="V181" s="26" t="s">
        <v>709</v>
      </c>
    </row>
    <row r="182" s="7" customFormat="1" ht="45.0" customHeight="1" x14ac:dyDescent="0.15" spans="1:22">
      <c r="A182" s="25">
        <v>171</v>
      </c>
      <c r="B182" s="26" t="s">
        <v>712</v>
      </c>
      <c r="C182" s="26"/>
      <c r="D182" s="26" t="s">
        <v>701</v>
      </c>
      <c r="E182" s="26" t="s">
        <v>703</v>
      </c>
      <c r="F182" s="26" t="s">
        <v>707</v>
      </c>
      <c r="G182" s="26" t="s">
        <v>34</v>
      </c>
      <c r="H182" s="26" t="s">
        <v>713</v>
      </c>
      <c r="I182" s="26"/>
      <c r="J182" s="26" t="s">
        <v>37</v>
      </c>
      <c r="K182" s="26" t="s">
        <v>38</v>
      </c>
      <c r="L182" s="26" t="s">
        <v>38</v>
      </c>
      <c r="M182" s="25">
        <f>N182+O182+P182+Q182+R182+S182+T182</f>
        <v>136</v>
      </c>
      <c r="N182" s="35"/>
      <c r="O182" s="26"/>
      <c r="P182" s="26"/>
      <c r="Q182" s="26"/>
      <c r="R182" s="36">
        <v>136</v>
      </c>
      <c r="S182" s="26"/>
      <c r="T182" s="39"/>
      <c r="U182" s="26" t="s">
        <v>37</v>
      </c>
      <c r="V182" s="26" t="s">
        <v>709</v>
      </c>
    </row>
    <row r="183" s="7" customFormat="1" ht="45.0" customHeight="1" x14ac:dyDescent="0.15" spans="1:22">
      <c r="A183" s="25">
        <v>172</v>
      </c>
      <c r="B183" s="26" t="s">
        <v>714</v>
      </c>
      <c r="C183" s="26"/>
      <c r="D183" s="26" t="s">
        <v>701</v>
      </c>
      <c r="E183" s="26" t="s">
        <v>703</v>
      </c>
      <c r="F183" s="26" t="s">
        <v>707</v>
      </c>
      <c r="G183" s="26" t="s">
        <v>34</v>
      </c>
      <c r="H183" s="26" t="s">
        <v>715</v>
      </c>
      <c r="I183" s="26"/>
      <c r="J183" s="26" t="s">
        <v>37</v>
      </c>
      <c r="K183" s="26" t="s">
        <v>38</v>
      </c>
      <c r="L183" s="26" t="s">
        <v>38</v>
      </c>
      <c r="M183" s="25">
        <f>N183+O183+P183+Q183+R183+S183+T183</f>
        <v>192</v>
      </c>
      <c r="N183" s="35"/>
      <c r="O183" s="26"/>
      <c r="P183" s="26"/>
      <c r="Q183" s="26"/>
      <c r="R183" s="36">
        <v>192</v>
      </c>
      <c r="S183" s="26"/>
      <c r="T183" s="39"/>
      <c r="U183" s="26" t="s">
        <v>37</v>
      </c>
      <c r="V183" s="26" t="s">
        <v>709</v>
      </c>
    </row>
    <row r="184" s="7" customFormat="1" ht="45.0" customHeight="1" x14ac:dyDescent="0.15" spans="1:22">
      <c r="A184" s="25">
        <v>173</v>
      </c>
      <c r="B184" s="26" t="s">
        <v>716</v>
      </c>
      <c r="C184" s="26"/>
      <c r="D184" s="26" t="s">
        <v>701</v>
      </c>
      <c r="E184" s="26" t="s">
        <v>717</v>
      </c>
      <c r="F184" s="26" t="s">
        <v>718</v>
      </c>
      <c r="G184" s="26" t="s">
        <v>34</v>
      </c>
      <c r="H184" s="26" t="s">
        <v>719</v>
      </c>
      <c r="I184" s="26"/>
      <c r="J184" s="26" t="s">
        <v>37</v>
      </c>
      <c r="K184" s="26" t="s">
        <v>38</v>
      </c>
      <c r="L184" s="26" t="s">
        <v>38</v>
      </c>
      <c r="M184" s="25">
        <f>N184+O184+P184+Q184+R184+S184+T184</f>
        <v>655.9</v>
      </c>
      <c r="N184" s="35"/>
      <c r="O184" s="26"/>
      <c r="P184" s="26"/>
      <c r="Q184" s="26"/>
      <c r="R184" s="36">
        <v>655.9</v>
      </c>
      <c r="S184" s="26"/>
      <c r="T184" s="39"/>
      <c r="U184" s="26" t="s">
        <v>37</v>
      </c>
      <c r="V184" s="26" t="s">
        <v>720</v>
      </c>
    </row>
    <row r="185" s="7" customFormat="1" ht="45.0" customHeight="1" x14ac:dyDescent="0.15" spans="1:22">
      <c r="A185" s="25">
        <v>174</v>
      </c>
      <c r="B185" s="26" t="s">
        <v>721</v>
      </c>
      <c r="C185" s="26"/>
      <c r="D185" s="26" t="s">
        <v>701</v>
      </c>
      <c r="E185" s="26" t="s">
        <v>722</v>
      </c>
      <c r="F185" s="26" t="s">
        <v>723</v>
      </c>
      <c r="G185" s="26" t="s">
        <v>34</v>
      </c>
      <c r="H185" s="26" t="s">
        <v>724</v>
      </c>
      <c r="I185" s="26"/>
      <c r="J185" s="26" t="s">
        <v>37</v>
      </c>
      <c r="K185" s="26" t="s">
        <v>38</v>
      </c>
      <c r="L185" s="26" t="s">
        <v>38</v>
      </c>
      <c r="M185" s="25">
        <f>N185+O185+P185+Q185+R185+S185+T185</f>
        <v>87.96</v>
      </c>
      <c r="N185" s="35"/>
      <c r="O185" s="26"/>
      <c r="P185" s="26"/>
      <c r="Q185" s="26"/>
      <c r="R185" s="36">
        <v>87.96</v>
      </c>
      <c r="S185" s="26"/>
      <c r="T185" s="39"/>
      <c r="U185" s="26" t="s">
        <v>37</v>
      </c>
      <c r="V185" s="26" t="s">
        <v>725</v>
      </c>
    </row>
    <row r="186" s="7" customFormat="1" ht="34.0" customHeight="1" x14ac:dyDescent="0.15" spans="1:22">
      <c r="A186" s="25">
        <v>175</v>
      </c>
      <c r="B186" s="26" t="s">
        <v>726</v>
      </c>
      <c r="C186" s="26"/>
      <c r="D186" s="26" t="s">
        <v>701</v>
      </c>
      <c r="E186" s="26" t="s">
        <v>717</v>
      </c>
      <c r="F186" s="26" t="s">
        <v>727</v>
      </c>
      <c r="G186" s="26" t="s">
        <v>34</v>
      </c>
      <c r="H186" s="26" t="s">
        <v>728</v>
      </c>
      <c r="I186" s="26"/>
      <c r="J186" s="26" t="s">
        <v>37</v>
      </c>
      <c r="K186" s="26" t="s">
        <v>38</v>
      </c>
      <c r="L186" s="26" t="s">
        <v>38</v>
      </c>
      <c r="M186" s="25">
        <f>N186+O186+P186+Q186+R186+S186+T186</f>
        <v>500</v>
      </c>
      <c r="N186" s="35"/>
      <c r="O186" s="26"/>
      <c r="P186" s="26"/>
      <c r="Q186" s="26"/>
      <c r="R186" s="36">
        <v>500</v>
      </c>
      <c r="S186" s="26"/>
      <c r="T186" s="39"/>
      <c r="U186" s="26" t="s">
        <v>37</v>
      </c>
      <c r="V186" s="26" t="s">
        <v>729</v>
      </c>
    </row>
    <row r="187" s="7" customFormat="1" ht="34.0" customHeight="1" x14ac:dyDescent="0.15" spans="1:22">
      <c r="A187" s="25">
        <v>176</v>
      </c>
      <c r="B187" s="26" t="s">
        <v>730</v>
      </c>
      <c r="C187" s="26"/>
      <c r="D187" s="26" t="s">
        <v>701</v>
      </c>
      <c r="E187" s="26" t="s">
        <v>722</v>
      </c>
      <c r="F187" s="26" t="s">
        <v>731</v>
      </c>
      <c r="G187" s="26" t="s">
        <v>34</v>
      </c>
      <c r="H187" s="26" t="s">
        <v>732</v>
      </c>
      <c r="I187" s="26"/>
      <c r="J187" s="26" t="s">
        <v>37</v>
      </c>
      <c r="K187" s="26" t="s">
        <v>38</v>
      </c>
      <c r="L187" s="26" t="s">
        <v>38</v>
      </c>
      <c r="M187" s="25">
        <f>N187+O187+P187+Q187+R187+S187+T187</f>
        <v>900</v>
      </c>
      <c r="N187" s="35"/>
      <c r="O187" s="26"/>
      <c r="P187" s="26"/>
      <c r="Q187" s="26"/>
      <c r="R187" s="36">
        <v>900</v>
      </c>
      <c r="S187" s="26"/>
      <c r="T187" s="39"/>
      <c r="U187" s="26" t="s">
        <v>37</v>
      </c>
      <c r="V187" s="26" t="s">
        <v>729</v>
      </c>
    </row>
    <row r="188" s="7" customFormat="1" ht="67.0" customHeight="1" x14ac:dyDescent="0.15" spans="1:22">
      <c r="A188" s="25">
        <v>177</v>
      </c>
      <c r="B188" s="26" t="s">
        <v>733</v>
      </c>
      <c r="C188" s="26"/>
      <c r="D188" s="26" t="s">
        <v>701</v>
      </c>
      <c r="E188" s="26" t="s">
        <v>717</v>
      </c>
      <c r="F188" s="26" t="s">
        <v>727</v>
      </c>
      <c r="G188" s="26" t="s">
        <v>34</v>
      </c>
      <c r="H188" s="26" t="s">
        <v>734</v>
      </c>
      <c r="I188" s="26" t="s">
        <v>735</v>
      </c>
      <c r="J188" s="26" t="s">
        <v>37</v>
      </c>
      <c r="K188" s="26" t="s">
        <v>38</v>
      </c>
      <c r="L188" s="26" t="s">
        <v>38</v>
      </c>
      <c r="M188" s="25">
        <f>N188+O188+P188+Q188+R188+S188+T188</f>
        <v>8</v>
      </c>
      <c r="N188" s="35"/>
      <c r="O188" s="26"/>
      <c r="P188" s="26"/>
      <c r="Q188" s="26"/>
      <c r="R188" s="36">
        <v>8</v>
      </c>
      <c r="S188" s="26"/>
      <c r="T188" s="39"/>
      <c r="U188" s="26" t="s">
        <v>37</v>
      </c>
      <c r="V188" s="26" t="s">
        <v>736</v>
      </c>
    </row>
    <row r="189" s="13" customFormat="1" ht="30.0" customHeight="1" x14ac:dyDescent="0.15" spans="1:22">
      <c r="A189" s="40"/>
      <c r="B189" s="40" t="s">
        <v>737</v>
      </c>
      <c r="C189" s="40"/>
      <c r="D189" s="40"/>
      <c r="E189" s="40"/>
      <c r="F189" s="40"/>
      <c r="G189" s="40"/>
      <c r="H189" s="40"/>
      <c r="I189" s="40"/>
      <c r="J189" s="40"/>
      <c r="K189" s="40"/>
      <c r="L189" s="40"/>
      <c r="M189" s="25">
        <f>N189+O189+P189+Q189+R189+S189+T189</f>
        <v>0</v>
      </c>
      <c r="N189" s="40"/>
      <c r="O189" s="40"/>
      <c r="P189" s="40"/>
      <c r="Q189" s="40"/>
      <c r="R189" s="40"/>
      <c r="S189" s="40"/>
      <c r="T189" s="44"/>
      <c r="U189" s="40"/>
      <c r="V189" s="40"/>
    </row>
    <row r="190" s="8" customFormat="1" ht="72.0" customHeight="1" x14ac:dyDescent="0.15" spans="1:22">
      <c r="A190" s="25">
        <v>178</v>
      </c>
      <c r="B190" s="26" t="s">
        <v>738</v>
      </c>
      <c r="C190" s="26"/>
      <c r="D190" s="26" t="s">
        <v>737</v>
      </c>
      <c r="E190" s="26" t="s">
        <v>737</v>
      </c>
      <c r="F190" s="26" t="s">
        <v>737</v>
      </c>
      <c r="G190" s="26" t="s">
        <v>739</v>
      </c>
      <c r="H190" s="26" t="s">
        <v>740</v>
      </c>
      <c r="I190" s="26"/>
      <c r="J190" s="26" t="s">
        <v>37</v>
      </c>
      <c r="K190" s="26" t="s">
        <v>38</v>
      </c>
      <c r="L190" s="26" t="s">
        <v>38</v>
      </c>
      <c r="M190" s="25">
        <f>N190+O190+P190+Q190+R190+S190+T190</f>
        <v>178</v>
      </c>
      <c r="N190" s="26"/>
      <c r="O190" s="36">
        <v>178</v>
      </c>
      <c r="P190" s="36"/>
      <c r="Q190" s="36"/>
      <c r="R190" s="36"/>
      <c r="S190" s="36"/>
      <c r="T190" s="26"/>
      <c r="U190" s="26" t="s">
        <v>37</v>
      </c>
      <c r="V190" s="26" t="s">
        <v>741</v>
      </c>
    </row>
    <row r="191" s="13" customFormat="1" ht="33.0" customHeight="1" x14ac:dyDescent="0.15" spans="1:22">
      <c r="A191" s="40"/>
      <c r="B191" s="40" t="s">
        <v>105</v>
      </c>
      <c r="C191" s="40"/>
      <c r="D191" s="40"/>
      <c r="E191" s="40"/>
      <c r="F191" s="40"/>
      <c r="G191" s="40"/>
      <c r="H191" s="40"/>
      <c r="I191" s="40"/>
      <c r="J191" s="40"/>
      <c r="K191" s="40"/>
      <c r="L191" s="40"/>
      <c r="M191" s="25">
        <f>N191+O191+P191+Q191+R191+S191+T191</f>
        <v>0</v>
      </c>
      <c r="N191" s="40"/>
      <c r="O191" s="40"/>
      <c r="P191" s="40"/>
      <c r="Q191" s="40"/>
      <c r="R191" s="40"/>
      <c r="S191" s="40"/>
      <c r="T191" s="44"/>
      <c r="U191" s="40"/>
      <c r="V191" s="40"/>
    </row>
    <row r="192" s="7" customFormat="1" ht="34.0" customHeight="1" x14ac:dyDescent="0.15" spans="1:22">
      <c r="A192" s="25">
        <v>179</v>
      </c>
      <c r="B192" s="26" t="s">
        <v>742</v>
      </c>
      <c r="C192" s="26"/>
      <c r="D192" s="26" t="s">
        <v>105</v>
      </c>
      <c r="E192" s="26" t="s">
        <v>105</v>
      </c>
      <c r="F192" s="26" t="s">
        <v>105</v>
      </c>
      <c r="G192" s="26" t="s">
        <v>34</v>
      </c>
      <c r="H192" s="26" t="s">
        <v>743</v>
      </c>
      <c r="I192" s="26"/>
      <c r="J192" s="26" t="s">
        <v>37</v>
      </c>
      <c r="K192" s="26" t="s">
        <v>38</v>
      </c>
      <c r="L192" s="26" t="s">
        <v>38</v>
      </c>
      <c r="M192" s="25">
        <f>N192+O192+P192+Q192+R192+S192+T192</f>
        <v>639.87</v>
      </c>
      <c r="N192" s="35"/>
      <c r="O192" s="26"/>
      <c r="P192" s="26"/>
      <c r="Q192" s="26"/>
      <c r="R192" s="36">
        <v>639.87</v>
      </c>
      <c r="S192" s="26"/>
      <c r="T192" s="39"/>
      <c r="U192" s="26" t="s">
        <v>37</v>
      </c>
      <c r="V192" s="26" t="s">
        <v>103</v>
      </c>
    </row>
    <row r="193" s="7" customFormat="1" ht="34.0" customHeight="1" x14ac:dyDescent="0.15" spans="1:22">
      <c r="A193" s="25">
        <v>180</v>
      </c>
      <c r="B193" s="26" t="s">
        <v>744</v>
      </c>
      <c r="C193" s="26"/>
      <c r="D193" s="26" t="s">
        <v>105</v>
      </c>
      <c r="E193" s="26" t="s">
        <v>105</v>
      </c>
      <c r="F193" s="26" t="s">
        <v>105</v>
      </c>
      <c r="G193" s="26" t="s">
        <v>34</v>
      </c>
      <c r="H193" s="26" t="s">
        <v>745</v>
      </c>
      <c r="I193" s="26"/>
      <c r="J193" s="26" t="s">
        <v>37</v>
      </c>
      <c r="K193" s="26" t="s">
        <v>38</v>
      </c>
      <c r="L193" s="26" t="s">
        <v>38</v>
      </c>
      <c r="M193" s="25">
        <f>N193+O193+P193+Q193+R193+S193+T193</f>
        <v>1877.5</v>
      </c>
      <c r="N193" s="35"/>
      <c r="O193" s="26"/>
      <c r="P193" s="26"/>
      <c r="Q193" s="26"/>
      <c r="R193" s="36">
        <v>1877.5</v>
      </c>
      <c r="S193" s="26"/>
      <c r="T193" s="39"/>
      <c r="U193" s="26" t="s">
        <v>37</v>
      </c>
      <c r="V193" s="26" t="s">
        <v>741</v>
      </c>
    </row>
  </sheetData>
  <autoFilter ref="A6:V193"/>
  <mergeCells count="25">
    <mergeCell ref="A1:B1"/>
    <mergeCell ref="A2:V2"/>
    <mergeCell ref="C3:E3"/>
    <mergeCell ref="G3:I3"/>
    <mergeCell ref="J3:L3"/>
    <mergeCell ref="N3:T3"/>
    <mergeCell ref="O4:R4"/>
    <mergeCell ref="A3:A5"/>
    <mergeCell ref="B3:B5"/>
    <mergeCell ref="C4:C5"/>
    <mergeCell ref="D4:D5"/>
    <mergeCell ref="E4:E5"/>
    <mergeCell ref="F4:F5"/>
    <mergeCell ref="G4:G5"/>
    <mergeCell ref="H4:H5"/>
    <mergeCell ref="I4:I5"/>
    <mergeCell ref="J4:J5"/>
    <mergeCell ref="K4:K5"/>
    <mergeCell ref="L4:L5"/>
    <mergeCell ref="M3:M5"/>
    <mergeCell ref="N4:N5"/>
    <mergeCell ref="S4:S5"/>
    <mergeCell ref="T4:T5"/>
    <mergeCell ref="U3:U5"/>
    <mergeCell ref="V3:V5"/>
  </mergeCells>
  <phoneticPr fontId="0" type="noConversion"/>
  <dataValidations count="213">
    <dataValidation allowBlank="1" type="list" sqref="F180:F183" showInputMessage="1" showErrorMessage="1">
      <formula1>=INDIRECT(E11:E11)</formula1>
    </dataValidation>
    <dataValidation allowBlank="1" type="list" sqref="E186:E188" showInputMessage="1" showErrorMessage="1">
      <formula1>=INDIRECT(D16:D16)</formula1>
    </dataValidation>
    <dataValidation allowBlank="1" type="list" sqref="F186:F188" showInputMessage="1" showErrorMessage="1">
      <formula1>=INDIRECT(E16:E16)</formula1>
    </dataValidation>
    <dataValidation allowBlank="1" type="list" sqref="E179" showInputMessage="1" showErrorMessage="1">
      <formula1>=INDIRECT(D8:D8)</formula1>
    </dataValidation>
    <dataValidation allowBlank="1" type="list" sqref="F179" showInputMessage="1" showErrorMessage="1">
      <formula1>=INDIRECT(E8:E8)</formula1>
    </dataValidation>
    <dataValidation allowBlank="1" type="list" sqref="E180" showInputMessage="1" showErrorMessage="1">
      <formula1>=INDIRECT(D9:D9)</formula1>
    </dataValidation>
    <dataValidation allowBlank="1" type="list" sqref="E181" showInputMessage="1" showErrorMessage="1">
      <formula1>=INDIRECT(D10:D10)</formula1>
    </dataValidation>
    <dataValidation allowBlank="1" type="list" sqref="E182" showInputMessage="1" showErrorMessage="1">
      <formula1>=INDIRECT(D11:D11)</formula1>
    </dataValidation>
    <dataValidation allowBlank="1" type="list" sqref="E183" showInputMessage="1" showErrorMessage="1">
      <formula1>=INDIRECT(D12:D12)</formula1>
    </dataValidation>
    <dataValidation allowBlank="1" type="list" sqref="F171" showInputMessage="1" showErrorMessage="1">
      <formula1>=INDIRECT(E120:E120)</formula1>
    </dataValidation>
    <dataValidation allowBlank="1" type="list" sqref="F172:F173" showInputMessage="1" showErrorMessage="1">
      <formula1>=INDIRECT(E121:E121)</formula1>
    </dataValidation>
    <dataValidation allowBlank="1" type="list" sqref="E98" showInputMessage="1" showErrorMessage="1">
      <formula1>=INDIRECT(D1048550:D1048550)</formula1>
    </dataValidation>
    <dataValidation allowBlank="1" type="list" sqref="F98" showInputMessage="1" showErrorMessage="1">
      <formula1>=INDIRECT(E1048550:E1048550)</formula1>
    </dataValidation>
    <dataValidation allowBlank="1" type="list" sqref="E184:E185" showInputMessage="1" showErrorMessage="1">
      <formula1>=INDIRECT(D9:D9)</formula1>
    </dataValidation>
    <dataValidation allowBlank="1" type="list" sqref="F184:F185" showInputMessage="1" showErrorMessage="1">
      <formula1>=INDIRECT(E9:E9)</formula1>
    </dataValidation>
    <dataValidation allowBlank="1" type="list" sqref="E99" showInputMessage="1" showErrorMessage="1">
      <formula1>=INDIRECT(D24:D1048524)</formula1>
    </dataValidation>
    <dataValidation allowBlank="1" type="list" sqref="F99" showInputMessage="1" showErrorMessage="1">
      <formula1>=INDIRECT(E24:E1048524)</formula1>
    </dataValidation>
    <dataValidation allowBlank="1" type="list" sqref="E100" showInputMessage="1" showErrorMessage="1">
      <formula1>=INDIRECT(D25:D1048525)</formula1>
    </dataValidation>
    <dataValidation allowBlank="1" type="list" sqref="F100" showInputMessage="1" showErrorMessage="1">
      <formula1>=INDIRECT(E25:E1048525)</formula1>
    </dataValidation>
    <dataValidation allowBlank="1" type="list" sqref="E101" showInputMessage="1" showErrorMessage="1">
      <formula1>=INDIRECT(D26:D1048526)</formula1>
    </dataValidation>
    <dataValidation allowBlank="1" type="list" sqref="E102" showInputMessage="1" showErrorMessage="1">
      <formula1>=INDIRECT(D27:D1048527)</formula1>
    </dataValidation>
    <dataValidation allowBlank="1" type="list" sqref="E103" showInputMessage="1" showErrorMessage="1">
      <formula1>=INDIRECT(D28:D1048528)</formula1>
    </dataValidation>
    <dataValidation allowBlank="1" type="list" sqref="E104" showInputMessage="1" showErrorMessage="1">
      <formula1>=INDIRECT(D29:D1048529)</formula1>
    </dataValidation>
    <dataValidation allowBlank="1" type="list" sqref="E105" showInputMessage="1" showErrorMessage="1">
      <formula1>=INDIRECT(D30:D1048530)</formula1>
    </dataValidation>
    <dataValidation allowBlank="1" type="list" sqref="E106" showInputMessage="1" showErrorMessage="1">
      <formula1>=INDIRECT(D31:D1048531)</formula1>
    </dataValidation>
    <dataValidation allowBlank="1" type="list" sqref="E107" showInputMessage="1" showErrorMessage="1">
      <formula1>=INDIRECT(D32:D1048532)</formula1>
    </dataValidation>
    <dataValidation allowBlank="1" type="list" sqref="E108" showInputMessage="1" showErrorMessage="1">
      <formula1>=INDIRECT(D33:D1048533)</formula1>
    </dataValidation>
    <dataValidation allowBlank="1" type="list" sqref="E109" showInputMessage="1" showErrorMessage="1">
      <formula1>=INDIRECT(D34:D1048534)</formula1>
    </dataValidation>
    <dataValidation allowBlank="1" type="list" sqref="E110" showInputMessage="1" showErrorMessage="1">
      <formula1>=INDIRECT(D35:D1048535)</formula1>
    </dataValidation>
    <dataValidation allowBlank="1" type="list" sqref="E111" showInputMessage="1" showErrorMessage="1">
      <formula1>=INDIRECT(D36:D1048536)</formula1>
    </dataValidation>
    <dataValidation allowBlank="1" type="list" sqref="E112" showInputMessage="1" showErrorMessage="1">
      <formula1>=INDIRECT(D37:D1048537)</formula1>
    </dataValidation>
    <dataValidation allowBlank="1" type="list" sqref="E113" showInputMessage="1" showErrorMessage="1">
      <formula1>=INDIRECT(D38:D1048538)</formula1>
    </dataValidation>
    <dataValidation allowBlank="1" type="list" sqref="E114" showInputMessage="1" showErrorMessage="1">
      <formula1>=INDIRECT(D39:D1048539)</formula1>
    </dataValidation>
    <dataValidation allowBlank="1" type="list" sqref="E115" showInputMessage="1" showErrorMessage="1">
      <formula1>=INDIRECT(D40:D1048540)</formula1>
    </dataValidation>
    <dataValidation allowBlank="1" type="list" sqref="E116" showInputMessage="1" showErrorMessage="1">
      <formula1>=INDIRECT(D41:D1048541)</formula1>
    </dataValidation>
    <dataValidation allowBlank="1" type="list" sqref="E117" showInputMessage="1" showErrorMessage="1">
      <formula1>=INDIRECT(D42:D1048542)</formula1>
    </dataValidation>
    <dataValidation allowBlank="1" type="list" sqref="E118" showInputMessage="1" showErrorMessage="1">
      <formula1>=INDIRECT(D43:D1048543)</formula1>
    </dataValidation>
    <dataValidation allowBlank="1" type="list" sqref="E119" showInputMessage="1" showErrorMessage="1">
      <formula1>=INDIRECT(D44:D1048544)</formula1>
    </dataValidation>
    <dataValidation allowBlank="1" type="list" sqref="E120" showInputMessage="1" showErrorMessage="1">
      <formula1>=INDIRECT(D45:D1048545)</formula1>
    </dataValidation>
    <dataValidation allowBlank="1" type="list" sqref="E121" showInputMessage="1" showErrorMessage="1">
      <formula1>=INDIRECT(D46:D1048546)</formula1>
    </dataValidation>
    <dataValidation allowBlank="1" type="list" sqref="E122" showInputMessage="1" showErrorMessage="1">
      <formula1>=INDIRECT(D47:D1048547)</formula1>
    </dataValidation>
    <dataValidation allowBlank="1" type="list" sqref="E123" showInputMessage="1" showErrorMessage="1">
      <formula1>=INDIRECT(D48:D1048548)</formula1>
    </dataValidation>
    <dataValidation allowBlank="1" type="list" sqref="E124" showInputMessage="1" showErrorMessage="1">
      <formula1>=INDIRECT(D49:D1048549)</formula1>
    </dataValidation>
    <dataValidation allowBlank="1" type="list" sqref="E125" showInputMessage="1" showErrorMessage="1">
      <formula1>=INDIRECT(D50:D1048550)</formula1>
    </dataValidation>
    <dataValidation allowBlank="1" type="list" sqref="E126" showInputMessage="1" showErrorMessage="1">
      <formula1>=INDIRECT(D51:D1048551)</formula1>
    </dataValidation>
    <dataValidation allowBlank="1" type="list" sqref="E127" showInputMessage="1" showErrorMessage="1">
      <formula1>=INDIRECT(D52:D1048552)</formula1>
    </dataValidation>
    <dataValidation allowBlank="1" type="list" sqref="F127" showInputMessage="1" showErrorMessage="1">
      <formula1>=INDIRECT(E52:E1048552)</formula1>
    </dataValidation>
    <dataValidation allowBlank="1" type="list" sqref="E128" showInputMessage="1" showErrorMessage="1">
      <formula1>=INDIRECT(D53:D1048553)</formula1>
    </dataValidation>
    <dataValidation allowBlank="1" type="list" sqref="F128" showInputMessage="1" showErrorMessage="1">
      <formula1>=INDIRECT(E53:E1048553)</formula1>
    </dataValidation>
    <dataValidation allowBlank="1" type="list" sqref="E129" showInputMessage="1" showErrorMessage="1">
      <formula1>=INDIRECT(D54:D1048554)</formula1>
    </dataValidation>
    <dataValidation allowBlank="1" type="list" sqref="F129" showInputMessage="1" showErrorMessage="1">
      <formula1>=INDIRECT(E54:E1048554)</formula1>
    </dataValidation>
    <dataValidation allowBlank="1" type="list" sqref="E130" showInputMessage="1" showErrorMessage="1">
      <formula1>=INDIRECT(D55:D1048555)</formula1>
    </dataValidation>
    <dataValidation allowBlank="1" type="list" sqref="F130" showInputMessage="1" showErrorMessage="1">
      <formula1>=INDIRECT(E55:E1048555)</formula1>
    </dataValidation>
    <dataValidation allowBlank="1" type="list" sqref="E131" showInputMessage="1" showErrorMessage="1">
      <formula1>=INDIRECT(D56:D1048556)</formula1>
    </dataValidation>
    <dataValidation allowBlank="1" type="list" sqref="F131" showInputMessage="1" showErrorMessage="1">
      <formula1>=INDIRECT(E56:E1048556)</formula1>
    </dataValidation>
    <dataValidation allowBlank="1" type="list" sqref="E132" showInputMessage="1" showErrorMessage="1">
      <formula1>=INDIRECT(D57:D1048557)</formula1>
    </dataValidation>
    <dataValidation allowBlank="1" type="list" sqref="E133" showInputMessage="1" showErrorMessage="1">
      <formula1>=INDIRECT(D58:D1048558)</formula1>
    </dataValidation>
    <dataValidation allowBlank="1" type="list" sqref="E134" showInputMessage="1" showErrorMessage="1">
      <formula1>=INDIRECT(D59:D1048559)</formula1>
    </dataValidation>
    <dataValidation allowBlank="1" type="list" sqref="E135" showInputMessage="1" showErrorMessage="1">
      <formula1>=INDIRECT(D60:D1048560)</formula1>
    </dataValidation>
    <dataValidation allowBlank="1" type="list" sqref="E136" showInputMessage="1" showErrorMessage="1">
      <formula1>=INDIRECT(D61:D1048561)</formula1>
    </dataValidation>
    <dataValidation allowBlank="1" type="list" sqref="E137" showInputMessage="1" showErrorMessage="1">
      <formula1>=INDIRECT(D62:D1048562)</formula1>
    </dataValidation>
    <dataValidation allowBlank="1" type="list" sqref="E138" showInputMessage="1" showErrorMessage="1">
      <formula1>=INDIRECT(D63:D1048563)</formula1>
    </dataValidation>
    <dataValidation allowBlank="1" type="list" sqref="E139" showInputMessage="1" showErrorMessage="1">
      <formula1>=INDIRECT(D64:D1048564)</formula1>
    </dataValidation>
    <dataValidation allowBlank="1" type="list" sqref="E140" showInputMessage="1" showErrorMessage="1">
      <formula1>=INDIRECT(D65:D1048565)</formula1>
    </dataValidation>
    <dataValidation allowBlank="1" type="list" sqref="E141" showInputMessage="1" showErrorMessage="1">
      <formula1>=INDIRECT(D66:D1048566)</formula1>
    </dataValidation>
    <dataValidation allowBlank="1" type="list" sqref="E142" showInputMessage="1" showErrorMessage="1">
      <formula1>=INDIRECT(D67:D1048567)</formula1>
    </dataValidation>
    <dataValidation allowBlank="1" type="list" sqref="E143" showInputMessage="1" showErrorMessage="1">
      <formula1>=INDIRECT(D68:D1048568)</formula1>
    </dataValidation>
    <dataValidation allowBlank="1" type="list" sqref="E144" showInputMessage="1" showErrorMessage="1">
      <formula1>=INDIRECT(D69:D1048569)</formula1>
    </dataValidation>
    <dataValidation allowBlank="1" type="list" sqref="E145" showInputMessage="1" showErrorMessage="1">
      <formula1>=INDIRECT(D70:D1048570)</formula1>
    </dataValidation>
    <dataValidation allowBlank="1" type="list" sqref="E146" showInputMessage="1" showErrorMessage="1">
      <formula1>=INDIRECT(D71:D1048571)</formula1>
    </dataValidation>
    <dataValidation allowBlank="1" type="list" sqref="E147" showInputMessage="1" showErrorMessage="1">
      <formula1>=INDIRECT(D72:D1048572)</formula1>
    </dataValidation>
    <dataValidation allowBlank="1" type="list" sqref="E148" showInputMessage="1" showErrorMessage="1">
      <formula1>=INDIRECT(D73:D1048573)</formula1>
    </dataValidation>
    <dataValidation allowBlank="1" type="list" sqref="E149" showInputMessage="1" showErrorMessage="1">
      <formula1>=INDIRECT(D74:D1048574)</formula1>
    </dataValidation>
    <dataValidation allowBlank="1" type="list" sqref="E150" showInputMessage="1" showErrorMessage="1">
      <formula1>=INDIRECT(D75:D1048575)</formula1>
    </dataValidation>
    <dataValidation allowBlank="1" type="list" sqref="E151" showInputMessage="1" showErrorMessage="1">
      <formula1>=INDIRECT(D76:D1048576)</formula1>
    </dataValidation>
    <dataValidation allowBlank="1" type="list" sqref="E152" showInputMessage="1" showErrorMessage="1">
      <formula1>=INDIRECT(#REF!)</formula1>
    </dataValidation>
    <dataValidation allowBlank="1" type="list" sqref="E153" showInputMessage="1" showErrorMessage="1">
      <formula1>=INDIRECT(#REF!)</formula1>
    </dataValidation>
    <dataValidation allowBlank="1" type="list" sqref="E154" showInputMessage="1" showErrorMessage="1">
      <formula1>=INDIRECT(#REF!)</formula1>
    </dataValidation>
    <dataValidation allowBlank="1" type="list" sqref="E155" showInputMessage="1" showErrorMessage="1">
      <formula1>=INDIRECT(#REF!)</formula1>
    </dataValidation>
    <dataValidation allowBlank="1" type="list" sqref="E156" showInputMessage="1" showErrorMessage="1">
      <formula1>=INDIRECT(#REF!)</formula1>
    </dataValidation>
    <dataValidation allowBlank="1" type="list" sqref="E157" showInputMessage="1" showErrorMessage="1">
      <formula1>=INDIRECT(#REF!)</formula1>
    </dataValidation>
    <dataValidation allowBlank="1" type="list" sqref="E158" showInputMessage="1" showErrorMessage="1">
      <formula1>=INDIRECT(#REF!)</formula1>
    </dataValidation>
    <dataValidation allowBlank="1" type="list" sqref="E159" showInputMessage="1" showErrorMessage="1">
      <formula1>=INDIRECT(#REF!)</formula1>
    </dataValidation>
    <dataValidation allowBlank="1" type="list" sqref="E160" showInputMessage="1" showErrorMessage="1">
      <formula1>=INDIRECT(#REF!)</formula1>
    </dataValidation>
    <dataValidation allowBlank="1" type="list" sqref="E161" showInputMessage="1" showErrorMessage="1">
      <formula1>=INDIRECT(#REF!)</formula1>
    </dataValidation>
    <dataValidation allowBlank="1" type="list" sqref="E162" showInputMessage="1" showErrorMessage="1">
      <formula1>=INDIRECT(#REF!)</formula1>
    </dataValidation>
    <dataValidation allowBlank="1" type="list" sqref="F162" showInputMessage="1" showErrorMessage="1">
      <formula1>=INDIRECT(#REF!)</formula1>
    </dataValidation>
    <dataValidation allowBlank="1" type="list" sqref="E163" showInputMessage="1" showErrorMessage="1">
      <formula1>=INDIRECT(#REF!)</formula1>
    </dataValidation>
    <dataValidation allowBlank="1" type="list" sqref="E164" showInputMessage="1" showErrorMessage="1">
      <formula1>=INDIRECT(#REF!)</formula1>
    </dataValidation>
    <dataValidation allowBlank="1" type="list" sqref="E165" showInputMessage="1" showErrorMessage="1">
      <formula1>=INDIRECT(#REF!)</formula1>
    </dataValidation>
    <dataValidation allowBlank="1" type="list" sqref="E166" showInputMessage="1" showErrorMessage="1">
      <formula1>=INDIRECT(#REF!)</formula1>
    </dataValidation>
    <dataValidation allowBlank="1" type="list" sqref="E167" showInputMessage="1" showErrorMessage="1">
      <formula1>=INDIRECT(#REF!)</formula1>
    </dataValidation>
    <dataValidation allowBlank="1" type="list" sqref="E168" showInputMessage="1" showErrorMessage="1">
      <formula1>=INDIRECT(#REF!)</formula1>
    </dataValidation>
    <dataValidation allowBlank="1" type="list" sqref="E169" showInputMessage="1" showErrorMessage="1">
      <formula1>=INDIRECT(#REF!)</formula1>
    </dataValidation>
    <dataValidation allowBlank="1" type="list" sqref="E170" showInputMessage="1" showErrorMessage="1">
      <formula1>=INDIRECT(#REF!)</formula1>
    </dataValidation>
    <dataValidation allowBlank="1" type="list" sqref="E171" showInputMessage="1" showErrorMessage="1">
      <formula1>=INDIRECT(#REF!)</formula1>
    </dataValidation>
    <dataValidation allowBlank="1" type="list" sqref="E174" showInputMessage="1" showErrorMessage="1">
      <formula1>=INDIRECT(#REF!)</formula1>
    </dataValidation>
    <dataValidation allowBlank="1" type="list" sqref="E172:E173" showInputMessage="1" showErrorMessage="1">
      <formula1>=INDIRECT(#REF!)</formula1>
    </dataValidation>
    <dataValidation allowBlank="1" type="list" sqref="E95" showInputMessage="1" showErrorMessage="1">
      <formula1>=INDIRECT(D19:D19)</formula1>
    </dataValidation>
    <dataValidation allowBlank="1" type="list" sqref="F95" showInputMessage="1" showErrorMessage="1">
      <formula1>=INDIRECT(E19:E19)</formula1>
    </dataValidation>
    <dataValidation allowBlank="1" type="list" sqref="E96" showInputMessage="1" showErrorMessage="1">
      <formula1>=INDIRECT(D20:D20)</formula1>
    </dataValidation>
    <dataValidation allowBlank="1" type="list" sqref="F96" showInputMessage="1" showErrorMessage="1">
      <formula1>=INDIRECT(E20:E20)</formula1>
    </dataValidation>
    <dataValidation allowBlank="1" type="list" sqref="E97" showInputMessage="1" showErrorMessage="1">
      <formula1>=INDIRECT(D21:D21)</formula1>
    </dataValidation>
    <dataValidation allowBlank="1" type="list" sqref="F97" showInputMessage="1" showErrorMessage="1">
      <formula1>=INDIRECT(E21:E21)</formula1>
    </dataValidation>
    <dataValidation allowBlank="1" type="list" sqref="D98" showInputMessage="1" showErrorMessage="1">
      <formula1>=#REF!</formula1>
    </dataValidation>
    <dataValidation allowBlank="1" type="list" sqref="D190" showInputMessage="1" showErrorMessage="1">
      <formula1>=#REF!</formula1>
    </dataValidation>
    <dataValidation allowBlank="1" type="list" sqref="E190:F190" showInputMessage="1" showErrorMessage="1">
      <formula1>=#REF!</formula1>
    </dataValidation>
    <dataValidation allowBlank="1" type="list" sqref="D8:D91" showInputMessage="1" showErrorMessage="1">
      <formula1>=#REF!</formula1>
    </dataValidation>
    <dataValidation allowBlank="1" type="list" sqref="D93:D97" showInputMessage="1" showErrorMessage="1">
      <formula1>=#REF!</formula1>
    </dataValidation>
    <dataValidation allowBlank="1" type="list" sqref="D99:D141" showInputMessage="1" showErrorMessage="1">
      <formula1>=#REF!</formula1>
    </dataValidation>
    <dataValidation allowBlank="1" type="list" sqref="D142:D145" showInputMessage="1" showErrorMessage="1">
      <formula1>=#REF!</formula1>
    </dataValidation>
    <dataValidation allowBlank="1" type="list" sqref="D146:D175" showInputMessage="1" showErrorMessage="1">
      <formula1>=#REF!</formula1>
    </dataValidation>
    <dataValidation allowBlank="1" type="list" sqref="D179:D188" showInputMessage="1" showErrorMessage="1">
      <formula1>=#REF!</formula1>
    </dataValidation>
    <dataValidation allowBlank="1" type="list" sqref="F81" showInputMessage="1" showErrorMessage="1">
      <formula1>=INDIRECT(E80:E184)</formula1>
    </dataValidation>
    <dataValidation allowBlank="1" type="list" sqref="F89" showInputMessage="1" showErrorMessage="1">
      <formula1>=INDIRECT(E88:E192)</formula1>
    </dataValidation>
    <dataValidation allowBlank="1" type="list" sqref="E8" showInputMessage="1" showErrorMessage="1">
      <formula1>=INDIRECT(D8:D81)</formula1>
    </dataValidation>
    <dataValidation allowBlank="1" type="list" sqref="F8" showInputMessage="1" showErrorMessage="1">
      <formula1>=INDIRECT(E8:E81)</formula1>
    </dataValidation>
    <dataValidation allowBlank="1" type="list" sqref="E9" showInputMessage="1" showErrorMessage="1">
      <formula1>=INDIRECT(D9:D82)</formula1>
    </dataValidation>
    <dataValidation allowBlank="1" type="list" sqref="F9" showInputMessage="1" showErrorMessage="1">
      <formula1>=INDIRECT(E9:E82)</formula1>
    </dataValidation>
    <dataValidation allowBlank="1" type="list" sqref="E10" showInputMessage="1" showErrorMessage="1">
      <formula1>=INDIRECT(D10:D83)</formula1>
    </dataValidation>
    <dataValidation allowBlank="1" type="list" sqref="F10" showInputMessage="1" showErrorMessage="1">
      <formula1>=INDIRECT(E10:E83)</formula1>
    </dataValidation>
    <dataValidation allowBlank="1" type="list" sqref="E11" showInputMessage="1" showErrorMessage="1">
      <formula1>=INDIRECT(D11:D84)</formula1>
    </dataValidation>
    <dataValidation allowBlank="1" type="list" sqref="E12" showInputMessage="1" showErrorMessage="1">
      <formula1>=INDIRECT(D12:D85)</formula1>
    </dataValidation>
    <dataValidation allowBlank="1" type="list" sqref="E13" showInputMessage="1" showErrorMessage="1">
      <formula1>=INDIRECT(D13:D86)</formula1>
    </dataValidation>
    <dataValidation allowBlank="1" type="list" sqref="E14" showInputMessage="1" showErrorMessage="1">
      <formula1>=INDIRECT(D14:D87)</formula1>
    </dataValidation>
    <dataValidation allowBlank="1" type="list" sqref="E15" showInputMessage="1" showErrorMessage="1">
      <formula1>=INDIRECT(D15:D88)</formula1>
    </dataValidation>
    <dataValidation allowBlank="1" type="list" sqref="E16" showInputMessage="1" showErrorMessage="1">
      <formula1>=INDIRECT(D16:D89)</formula1>
    </dataValidation>
    <dataValidation allowBlank="1" type="list" sqref="E17" showInputMessage="1" showErrorMessage="1">
      <formula1>=INDIRECT(D17:D90)</formula1>
    </dataValidation>
    <dataValidation allowBlank="1" type="list" sqref="E18" showInputMessage="1" showErrorMessage="1">
      <formula1>=INDIRECT(D18:D91)</formula1>
    </dataValidation>
    <dataValidation allowBlank="1" type="list" sqref="E19" showInputMessage="1" showErrorMessage="1">
      <formula1>=INDIRECT(D19:D92)</formula1>
    </dataValidation>
    <dataValidation allowBlank="1" type="list" sqref="E20" showInputMessage="1" showErrorMessage="1">
      <formula1>=INDIRECT(D20:D93)</formula1>
    </dataValidation>
    <dataValidation allowBlank="1" type="list" sqref="E21" showInputMessage="1" showErrorMessage="1">
      <formula1>=INDIRECT(D21:D94)</formula1>
    </dataValidation>
    <dataValidation allowBlank="1" type="list" sqref="E23" showInputMessage="1" showErrorMessage="1">
      <formula1>=INDIRECT(D23:D96)</formula1>
    </dataValidation>
    <dataValidation allowBlank="1" type="list" sqref="E24" showInputMessage="1" showErrorMessage="1">
      <formula1>=INDIRECT(D24:D97)</formula1>
    </dataValidation>
    <dataValidation allowBlank="1" type="list" sqref="E25" showInputMessage="1" showErrorMessage="1">
      <formula1>=INDIRECT(D25:D98)</formula1>
    </dataValidation>
    <dataValidation allowBlank="1" type="list" sqref="E26" showInputMessage="1" showErrorMessage="1">
      <formula1>=INDIRECT(D26:D99)</formula1>
    </dataValidation>
    <dataValidation allowBlank="1" type="list" sqref="E28" showInputMessage="1" showErrorMessage="1">
      <formula1>=INDIRECT(D28:D101)</formula1>
    </dataValidation>
    <dataValidation allowBlank="1" type="list" sqref="E29" showInputMessage="1" showErrorMessage="1">
      <formula1>=INDIRECT(D29:D102)</formula1>
    </dataValidation>
    <dataValidation allowBlank="1" type="list" sqref="E30" showInputMessage="1" showErrorMessage="1">
      <formula1>=INDIRECT(D30:D103)</formula1>
    </dataValidation>
    <dataValidation allowBlank="1" type="list" sqref="E31" showInputMessage="1" showErrorMessage="1">
      <formula1>=INDIRECT(D31:D104)</formula1>
    </dataValidation>
    <dataValidation allowBlank="1" type="list" sqref="F32" showInputMessage="1" showErrorMessage="1">
      <formula1>=INDIRECT(E32:E105)</formula1>
    </dataValidation>
    <dataValidation allowBlank="1" type="list" sqref="E33" showInputMessage="1" showErrorMessage="1">
      <formula1>=INDIRECT(D33:D106)</formula1>
    </dataValidation>
    <dataValidation allowBlank="1" type="list" sqref="E34" showInputMessage="1" showErrorMessage="1">
      <formula1>=INDIRECT(D34:D107)</formula1>
    </dataValidation>
    <dataValidation allowBlank="1" type="list" sqref="F35" showInputMessage="1" showErrorMessage="1">
      <formula1>=INDIRECT(E35:E108)</formula1>
    </dataValidation>
    <dataValidation allowBlank="1" type="list" sqref="E36" showInputMessage="1" showErrorMessage="1">
      <formula1>=INDIRECT(D36:D109)</formula1>
    </dataValidation>
    <dataValidation allowBlank="1" type="list" sqref="E37" showInputMessage="1" showErrorMessage="1">
      <formula1>=INDIRECT(D37:D110)</formula1>
    </dataValidation>
    <dataValidation allowBlank="1" type="list" sqref="E38" showInputMessage="1" showErrorMessage="1">
      <formula1>=INDIRECT(D38:D111)</formula1>
    </dataValidation>
    <dataValidation allowBlank="1" type="list" sqref="E39" showInputMessage="1" showErrorMessage="1">
      <formula1>=INDIRECT(D39:D112)</formula1>
    </dataValidation>
    <dataValidation allowBlank="1" type="list" sqref="E40" showInputMessage="1" showErrorMessage="1">
      <formula1>=INDIRECT(D40:D113)</formula1>
    </dataValidation>
    <dataValidation allowBlank="1" type="list" sqref="E41" showInputMessage="1" showErrorMessage="1">
      <formula1>=INDIRECT(D41:D114)</formula1>
    </dataValidation>
    <dataValidation allowBlank="1" type="list" sqref="E42" showInputMessage="1" showErrorMessage="1">
      <formula1>=INDIRECT(D42:D115)</formula1>
    </dataValidation>
    <dataValidation allowBlank="1" type="list" sqref="E43" showInputMessage="1" showErrorMessage="1">
      <formula1>=INDIRECT(D43:D116)</formula1>
    </dataValidation>
    <dataValidation allowBlank="1" type="list" sqref="F43" showInputMessage="1" showErrorMessage="1">
      <formula1>=INDIRECT(E43:E116)</formula1>
    </dataValidation>
    <dataValidation allowBlank="1" type="list" sqref="E44:F44" showInputMessage="1" showErrorMessage="1">
      <formula1>=INDIRECT(D44:D117)</formula1>
    </dataValidation>
    <dataValidation allowBlank="1" type="list" sqref="E45:F45" showInputMessage="1" showErrorMessage="1">
      <formula1>=INDIRECT(D45:D118)</formula1>
    </dataValidation>
    <dataValidation allowBlank="1" type="list" sqref="E46:F46" showInputMessage="1" showErrorMessage="1">
      <formula1>=INDIRECT(D46:D119)</formula1>
    </dataValidation>
    <dataValidation allowBlank="1" type="list" sqref="E47:F47" showInputMessage="1" showErrorMessage="1">
      <formula1>=INDIRECT(D47:D120)</formula1>
    </dataValidation>
    <dataValidation allowBlank="1" type="list" sqref="E48:F48" showInputMessage="1" showErrorMessage="1">
      <formula1>=INDIRECT(D48:D121)</formula1>
    </dataValidation>
    <dataValidation allowBlank="1" type="list" sqref="E49:F49" showInputMessage="1" showErrorMessage="1">
      <formula1>=INDIRECT(D49:D122)</formula1>
    </dataValidation>
    <dataValidation allowBlank="1" type="list" sqref="E52" showInputMessage="1" showErrorMessage="1">
      <formula1>=INDIRECT(D52:D125)</formula1>
    </dataValidation>
    <dataValidation allowBlank="1" type="list" sqref="E53" showInputMessage="1" showErrorMessage="1">
      <formula1>=INDIRECT(D53:D126)</formula1>
    </dataValidation>
    <dataValidation allowBlank="1" type="list" sqref="E54" showInputMessage="1" showErrorMessage="1">
      <formula1>=INDIRECT(D54:D127)</formula1>
    </dataValidation>
    <dataValidation allowBlank="1" type="list" sqref="E55" showInputMessage="1" showErrorMessage="1">
      <formula1>=INDIRECT(D55:D128)</formula1>
    </dataValidation>
    <dataValidation allowBlank="1" type="list" sqref="E56" showInputMessage="1" showErrorMessage="1">
      <formula1>=INDIRECT(D56:D129)</formula1>
    </dataValidation>
    <dataValidation allowBlank="1" type="list" sqref="E57" showInputMessage="1" showErrorMessage="1">
      <formula1>=INDIRECT(D57:D130)</formula1>
    </dataValidation>
    <dataValidation allowBlank="1" type="list" sqref="F57" showInputMessage="1" showErrorMessage="1">
      <formula1>=INDIRECT(E57:E130)</formula1>
    </dataValidation>
    <dataValidation allowBlank="1" type="list" sqref="E58" showInputMessage="1" showErrorMessage="1">
      <formula1>=INDIRECT(D58:D131)</formula1>
    </dataValidation>
    <dataValidation allowBlank="1" type="list" sqref="E59" showInputMessage="1" showErrorMessage="1">
      <formula1>=INDIRECT(D59:D132)</formula1>
    </dataValidation>
    <dataValidation allowBlank="1" type="list" sqref="E60" showInputMessage="1" showErrorMessage="1">
      <formula1>=INDIRECT(D60:D133)</formula1>
    </dataValidation>
    <dataValidation allowBlank="1" type="list" sqref="E61" showInputMessage="1" showErrorMessage="1">
      <formula1>=INDIRECT(D61:D134)</formula1>
    </dataValidation>
    <dataValidation allowBlank="1" type="list" sqref="E62" showInputMessage="1" showErrorMessage="1">
      <formula1>=INDIRECT(D62:D135)</formula1>
    </dataValidation>
    <dataValidation allowBlank="1" type="list" sqref="E63" showInputMessage="1" showErrorMessage="1">
      <formula1>=INDIRECT(D63:D136)</formula1>
    </dataValidation>
    <dataValidation allowBlank="1" type="list" sqref="E64" showInputMessage="1" showErrorMessage="1">
      <formula1>=INDIRECT(D64:D137)</formula1>
    </dataValidation>
    <dataValidation allowBlank="1" type="list" sqref="E65" showInputMessage="1" showErrorMessage="1">
      <formula1>=INDIRECT(D65:D138)</formula1>
    </dataValidation>
    <dataValidation allowBlank="1" type="list" sqref="E66" showInputMessage="1" showErrorMessage="1">
      <formula1>=INDIRECT(D66:D139)</formula1>
    </dataValidation>
    <dataValidation allowBlank="1" type="list" sqref="E67" showInputMessage="1" showErrorMessage="1">
      <formula1>=INDIRECT(D67:D140)</formula1>
    </dataValidation>
    <dataValidation allowBlank="1" type="list" sqref="E68" showInputMessage="1" showErrorMessage="1">
      <formula1>=INDIRECT(D68:D141)</formula1>
    </dataValidation>
    <dataValidation allowBlank="1" type="list" sqref="E69" showInputMessage="1" showErrorMessage="1">
      <formula1>=INDIRECT(D69:D142)</formula1>
    </dataValidation>
    <dataValidation allowBlank="1" type="list" sqref="E70" showInputMessage="1" showErrorMessage="1">
      <formula1>=INDIRECT(D70:D143)</formula1>
    </dataValidation>
    <dataValidation allowBlank="1" type="list" sqref="E71" showInputMessage="1" showErrorMessage="1">
      <formula1>=INDIRECT(D71:D144)</formula1>
    </dataValidation>
    <dataValidation allowBlank="1" type="list" sqref="E72" showInputMessage="1" showErrorMessage="1">
      <formula1>=INDIRECT(D72:D145)</formula1>
    </dataValidation>
    <dataValidation allowBlank="1" type="list" sqref="E73" showInputMessage="1" showErrorMessage="1">
      <formula1>=INDIRECT(D73:D146)</formula1>
    </dataValidation>
    <dataValidation allowBlank="1" type="list" sqref="E74" showInputMessage="1" showErrorMessage="1">
      <formula1>=INDIRECT(D74:D147)</formula1>
    </dataValidation>
    <dataValidation allowBlank="1" type="list" sqref="E75" showInputMessage="1" showErrorMessage="1">
      <formula1>=INDIRECT(D75:D148)</formula1>
    </dataValidation>
    <dataValidation allowBlank="1" type="list" sqref="E76" showInputMessage="1" showErrorMessage="1">
      <formula1>=INDIRECT(D76:D149)</formula1>
    </dataValidation>
    <dataValidation allowBlank="1" type="list" sqref="E77" showInputMessage="1" showErrorMessage="1">
      <formula1>=INDIRECT(D77:D150)</formula1>
    </dataValidation>
    <dataValidation allowBlank="1" type="list" sqref="E78" showInputMessage="1" showErrorMessage="1">
      <formula1>=INDIRECT(D78:D151)</formula1>
    </dataValidation>
    <dataValidation allowBlank="1" type="list" sqref="E79" showInputMessage="1" showErrorMessage="1">
      <formula1>=INDIRECT(D79:D152)</formula1>
    </dataValidation>
    <dataValidation allowBlank="1" type="list" sqref="E80" showInputMessage="1" showErrorMessage="1">
      <formula1>=INDIRECT(D80:D153)</formula1>
    </dataValidation>
    <dataValidation allowBlank="1" type="list" sqref="E81" showInputMessage="1" showErrorMessage="1">
      <formula1>=INDIRECT(D81:D154)</formula1>
    </dataValidation>
    <dataValidation allowBlank="1" type="list" sqref="E84:F84" showInputMessage="1" showErrorMessage="1">
      <formula1>=INDIRECT(D84:D157)</formula1>
    </dataValidation>
    <dataValidation allowBlank="1" type="list" sqref="E85:F85" showInputMessage="1" showErrorMessage="1">
      <formula1>=INDIRECT(D85:D158)</formula1>
    </dataValidation>
    <dataValidation allowBlank="1" type="list" sqref="E86:F86" showInputMessage="1" showErrorMessage="1">
      <formula1>=INDIRECT(D86:D159)</formula1>
    </dataValidation>
    <dataValidation allowBlank="1" type="list" sqref="E87:F87" showInputMessage="1" showErrorMessage="1">
      <formula1>=INDIRECT(D87:D160)</formula1>
    </dataValidation>
    <dataValidation allowBlank="1" type="list" sqref="E88:F88" showInputMessage="1" showErrorMessage="1">
      <formula1>=INDIRECT(D88:D161)</formula1>
    </dataValidation>
    <dataValidation allowBlank="1" type="list" sqref="E89" showInputMessage="1" showErrorMessage="1">
      <formula1>=INDIRECT(D89:D162)</formula1>
    </dataValidation>
    <dataValidation allowBlank="1" type="list" sqref="E90" showInputMessage="1" showErrorMessage="1">
      <formula1>=INDIRECT(D90:D163)</formula1>
    </dataValidation>
    <dataValidation allowBlank="1" type="list" sqref="F11:F31" showInputMessage="1" showErrorMessage="1">
      <formula1>=INDIRECT(E11:E84)</formula1>
    </dataValidation>
    <dataValidation allowBlank="1" type="list" sqref="F33:F34" showInputMessage="1" showErrorMessage="1">
      <formula1>=INDIRECT(E33:E106)</formula1>
    </dataValidation>
    <dataValidation allowBlank="1" type="list" sqref="F36:F42" showInputMessage="1" showErrorMessage="1">
      <formula1>=INDIRECT(E36:E109)</formula1>
    </dataValidation>
    <dataValidation allowBlank="1" type="list" sqref="F52:F56" showInputMessage="1" showErrorMessage="1">
      <formula1>=INDIRECT(E52:E125)</formula1>
    </dataValidation>
    <dataValidation allowBlank="1" type="list" sqref="F58:F80" showInputMessage="1" showErrorMessage="1">
      <formula1>=INDIRECT(E58:E131)</formula1>
    </dataValidation>
    <dataValidation allowBlank="1" type="list" sqref="E50:F51" showInputMessage="1" showErrorMessage="1">
      <formula1>=INDIRECT(D50:D123)</formula1>
    </dataValidation>
    <dataValidation allowBlank="1" type="list" sqref="E82:F83" showInputMessage="1" showErrorMessage="1">
      <formula1>=INDIRECT(D82:D155)</formula1>
    </dataValidation>
    <dataValidation allowBlank="1" type="list" sqref="F90" showInputMessage="1" showErrorMessage="1">
      <formula1>=INDIRECT(E32:E136)</formula1>
    </dataValidation>
    <dataValidation allowBlank="1" type="list" sqref="E91" showInputMessage="1" showErrorMessage="1">
      <formula1>=INDIRECT(D28:D28)</formula1>
    </dataValidation>
    <dataValidation allowBlank="1" type="list" sqref="F91" showInputMessage="1" showErrorMessage="1">
      <formula1>=INDIRECT(E28:E28)</formula1>
    </dataValidation>
    <dataValidation allowBlank="1" type="list" sqref="E92" showInputMessage="1" showErrorMessage="1">
      <formula1>=INDIRECT(D29:D29)</formula1>
    </dataValidation>
    <dataValidation allowBlank="1" type="list" sqref="F92" showInputMessage="1" showErrorMessage="1">
      <formula1>=INDIRECT(E29:E29)</formula1>
    </dataValidation>
    <dataValidation allowBlank="1" type="list" sqref="E93" showInputMessage="1" showErrorMessage="1">
      <formula1>=INDIRECT(D151:D151)</formula1>
    </dataValidation>
    <dataValidation allowBlank="1" type="list" sqref="F93" showInputMessage="1" showErrorMessage="1">
      <formula1>=INDIRECT(E151:E151)</formula1>
    </dataValidation>
    <dataValidation allowBlank="1" type="list" sqref="E94" showInputMessage="1" showErrorMessage="1">
      <formula1>=INDIRECT(D15:D15)</formula1>
    </dataValidation>
    <dataValidation allowBlank="1" type="list" sqref="F94" showInputMessage="1" showErrorMessage="1">
      <formula1>=INDIRECT(E15:E15)</formula1>
    </dataValidation>
  </dataValidations>
  <pageMargins left="0.6999125161508876" right="0.6999125161508876" top="0.7499062639521802" bottom="0.7499062639521802" header="0.2999625102741512" footer="0.2999625102741512"/>
  <pageSetup paperSize="9" scale="35" orientation="landscape" fitToHeight="0"/>
  <drawing r:id="rId1"/>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23"/>
  <sheetViews>
    <sheetView zoomScaleNormal="100" topLeftCell="A1" workbookViewId="0">
      <selection activeCell="C27" activeCellId="0" sqref="C27"/>
    </sheetView>
  </sheetViews>
  <sheetFormatPr defaultRowHeight="12.75" defaultColWidth="9.000137329101562" x14ac:dyDescent="0.15"/>
  <cols>
    <col min="1" max="1" width="36.125" customWidth="1"/>
    <col min="2" max="2" width="35.875" customWidth="1"/>
    <col min="3" max="3" width="63.75" customWidth="1"/>
    <col min="4" max="4" width="31.125" customWidth="1"/>
    <col min="5" max="5" width="35.625" customWidth="1"/>
    <col min="6" max="6" width="35.5" customWidth="1"/>
    <col min="7" max="7" width="24.75" customWidth="1"/>
    <col min="8" max="8" width="24.0" customWidth="1"/>
  </cols>
  <sheetData>
    <row r="1" ht="15.74976" customHeight="1" x14ac:dyDescent="0.15" spans="1:8">
      <c r="A1" s="2" t="s">
        <v>30</v>
      </c>
      <c r="B1" s="2" t="s">
        <v>373</v>
      </c>
      <c r="C1" s="2" t="s">
        <v>394</v>
      </c>
      <c r="D1" s="2" t="s">
        <v>697</v>
      </c>
      <c r="E1" s="2" t="s">
        <v>701</v>
      </c>
      <c r="F1" s="2" t="s">
        <v>746</v>
      </c>
      <c r="G1" s="2" t="s">
        <v>737</v>
      </c>
      <c r="H1" s="2" t="s">
        <v>105</v>
      </c>
    </row>
    <row r="2" x14ac:dyDescent="0.15" spans="1:8">
      <c r="A2" t="s">
        <v>112</v>
      </c>
      <c r="B2" t="s">
        <v>747</v>
      </c>
      <c r="C2" t="s">
        <v>748</v>
      </c>
      <c r="D2" t="s">
        <v>749</v>
      </c>
      <c r="E2" t="s">
        <v>750</v>
      </c>
      <c r="F2" t="s">
        <v>751</v>
      </c>
      <c r="G2" t="s">
        <v>737</v>
      </c>
      <c r="H2" t="s">
        <v>752</v>
      </c>
    </row>
    <row r="3" x14ac:dyDescent="0.15" spans="1:8">
      <c r="A3" t="s">
        <v>33</v>
      </c>
      <c r="B3" t="s">
        <v>385</v>
      </c>
      <c r="C3" t="s">
        <v>406</v>
      </c>
      <c r="D3" t="s">
        <v>753</v>
      </c>
      <c r="E3" t="s">
        <v>754</v>
      </c>
      <c r="F3" t="s">
        <v>755</v>
      </c>
      <c r="H3" t="s">
        <v>756</v>
      </c>
    </row>
    <row r="4" x14ac:dyDescent="0.15" spans="1:6">
      <c r="A4" t="s">
        <v>757</v>
      </c>
      <c r="B4" t="s">
        <v>758</v>
      </c>
      <c r="C4" t="s">
        <v>397</v>
      </c>
      <c r="D4" t="s">
        <v>698</v>
      </c>
      <c r="E4" t="s">
        <v>759</v>
      </c>
      <c r="F4" t="s">
        <v>760</v>
      </c>
    </row>
    <row r="5" x14ac:dyDescent="0.15" spans="1:6">
      <c r="A5" t="s">
        <v>761</v>
      </c>
      <c r="B5" t="s">
        <v>762</v>
      </c>
      <c r="C5" t="s">
        <v>526</v>
      </c>
      <c r="E5" t="s">
        <v>707</v>
      </c>
      <c r="F5" t="s">
        <v>763</v>
      </c>
    </row>
    <row r="6" x14ac:dyDescent="0.15" spans="1:6">
      <c r="A6" t="s">
        <v>150</v>
      </c>
      <c r="B6" t="s">
        <v>764</v>
      </c>
      <c r="C6" t="s">
        <v>765</v>
      </c>
      <c r="E6" t="s">
        <v>718</v>
      </c>
      <c r="F6" t="s">
        <v>766</v>
      </c>
    </row>
    <row r="7" x14ac:dyDescent="0.15" spans="1:6">
      <c r="A7" t="s">
        <v>767</v>
      </c>
      <c r="B7" t="s">
        <v>768</v>
      </c>
      <c r="C7" t="s">
        <v>769</v>
      </c>
      <c r="E7" t="s">
        <v>770</v>
      </c>
      <c r="F7" t="s">
        <v>771</v>
      </c>
    </row>
    <row r="8" ht="25.49961" customHeight="1" x14ac:dyDescent="0.15" spans="1:5">
      <c r="A8" t="s">
        <v>295</v>
      </c>
      <c r="B8" t="s">
        <v>772</v>
      </c>
      <c r="C8" s="3" t="s">
        <v>773</v>
      </c>
      <c r="E8" t="s">
        <v>774</v>
      </c>
    </row>
    <row r="9" x14ac:dyDescent="0.15" spans="1:5">
      <c r="A9" t="s">
        <v>775</v>
      </c>
      <c r="B9" t="s">
        <v>776</v>
      </c>
      <c r="C9" t="s">
        <v>777</v>
      </c>
      <c r="E9" t="s">
        <v>778</v>
      </c>
    </row>
    <row r="10" x14ac:dyDescent="0.15" spans="1:5">
      <c r="A10" t="s">
        <v>779</v>
      </c>
      <c r="B10" t="s">
        <v>780</v>
      </c>
      <c r="C10" t="s">
        <v>105</v>
      </c>
      <c r="E10" t="s">
        <v>727</v>
      </c>
    </row>
    <row r="11" x14ac:dyDescent="0.15" spans="1:5">
      <c r="A11" t="s">
        <v>337</v>
      </c>
      <c r="B11" t="s">
        <v>781</v>
      </c>
      <c r="C11" t="s">
        <v>782</v>
      </c>
      <c r="E11" t="s">
        <v>783</v>
      </c>
    </row>
    <row r="12" x14ac:dyDescent="0.15" spans="1:5">
      <c r="A12" t="s">
        <v>328</v>
      </c>
      <c r="B12" t="s">
        <v>375</v>
      </c>
      <c r="C12" t="s">
        <v>784</v>
      </c>
      <c r="E12" t="s">
        <v>731</v>
      </c>
    </row>
    <row r="13" x14ac:dyDescent="0.15" spans="1:5">
      <c r="A13" t="s">
        <v>121</v>
      </c>
      <c r="C13" t="s">
        <v>785</v>
      </c>
      <c r="E13" t="s">
        <v>723</v>
      </c>
    </row>
    <row r="14" x14ac:dyDescent="0.15" spans="1:5">
      <c r="A14" t="s">
        <v>786</v>
      </c>
      <c r="C14" t="s">
        <v>679</v>
      </c>
      <c r="E14" t="s">
        <v>787</v>
      </c>
    </row>
    <row r="15" x14ac:dyDescent="0.15" spans="1:5">
      <c r="A15" t="s">
        <v>341</v>
      </c>
      <c r="C15" t="s">
        <v>788</v>
      </c>
      <c r="E15" t="s">
        <v>789</v>
      </c>
    </row>
    <row r="16" x14ac:dyDescent="0.15" spans="1:5">
      <c r="A16" t="s">
        <v>790</v>
      </c>
      <c r="C16" t="s">
        <v>791</v>
      </c>
      <c r="E16" t="s">
        <v>792</v>
      </c>
    </row>
    <row r="17" x14ac:dyDescent="0.15" spans="1:3">
      <c r="A17" t="s">
        <v>275</v>
      </c>
      <c r="C17" t="s">
        <v>793</v>
      </c>
    </row>
    <row r="18" x14ac:dyDescent="0.15" spans="1:3">
      <c r="A18" t="s">
        <v>371</v>
      </c>
      <c r="C18" t="s">
        <v>794</v>
      </c>
    </row>
    <row r="19" x14ac:dyDescent="0.15" spans="1:3">
      <c r="A19" t="s">
        <v>795</v>
      </c>
      <c r="C19" t="s">
        <v>796</v>
      </c>
    </row>
    <row r="20" ht="25.49961" customHeight="1" x14ac:dyDescent="0.15" spans="1:3">
      <c r="A20" t="s">
        <v>797</v>
      </c>
      <c r="C20" s="3" t="s">
        <v>798</v>
      </c>
    </row>
    <row r="21" x14ac:dyDescent="0.15" spans="1:3">
      <c r="A21" t="s">
        <v>799</v>
      </c>
      <c r="C21" t="s">
        <v>396</v>
      </c>
    </row>
    <row r="22" x14ac:dyDescent="0.15" spans="1:1">
      <c r="A22" t="s">
        <v>800</v>
      </c>
    </row>
    <row r="23" x14ac:dyDescent="0.15" spans="1:1">
      <c r="A23" t="s">
        <v>105</v>
      </c>
    </row>
  </sheetData>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docProps/app.xml><?xml version="1.0" encoding="utf-8"?>
<Properties xmlns="http://schemas.openxmlformats.org/officeDocument/2006/extended-properties">
  <Template>Normal.eit</Template>
  <TotalTime>1</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PXL666888</dc:creator>
  <cp:lastModifiedBy>user</cp:lastModifiedBy>
  <cp:revision>0</cp:revision>
  <dcterms:created xsi:type="dcterms:W3CDTF">2023-04-13T22:50:00Z</dcterms:created>
  <dcterms:modified xsi:type="dcterms:W3CDTF">2024-01-16T02:39:11Z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A70683A07788209289F36365AC769005</vt:lpwstr>
  </property>
  <property fmtid="{D5CDD505-2E9C-101B-9397-08002B2CF9AE}" pid="3" name="KSOProductBuildVer">
    <vt:lpwstr>2052-11.8.2.1120</vt:lpwstr>
  </property>
  <property fmtid="{D5CDD505-2E9C-101B-9397-08002B2CF9AE}" pid="4" name="KSOReadingLayout">
    <vt:bool>true</vt:bool>
  </property>
</Properties>
</file>